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備品台帳" sheetId="1" state="visible" r:id="rId1"/>
    <sheet xmlns:r="http://schemas.openxmlformats.org/officeDocument/2006/relationships" name="貸出記録" sheetId="2" state="visible" r:id="rId2"/>
  </sheets>
  <definedNames>
    <definedName name="_xlnm.Print_Titles" localSheetId="0">'備品台帳'!$4:$4</definedName>
    <definedName name="_xlnm.Print_Area" localSheetId="0">'備品台帳'!$A$1:$K$29</definedName>
    <definedName name="_xlnm.Print_Titles" localSheetId="1">'貸出記録'!$4:$4</definedName>
    <definedName name="_xlnm.Print_Area" localSheetId="1">'貸出記録'!$A$1:$H$29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/m/d"/>
    <numFmt numFmtId="166" formatCode="#,##0;-#,##0;"/>
    <numFmt numFmtId="167" formatCode="#,##0;-#,##0;&quot;円&quot;"/>
    <numFmt numFmtId="168" formatCode="m/d(aaa)"/>
  </numFmts>
  <fonts count="8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"/>
    </font>
    <font>
      <name val="游ゴシック"/>
      <sz val="10"/>
    </font>
    <font>
      <name val="游ゴシック"/>
      <sz val="9"/>
    </font>
    <font>
      <name val="游ゴシック"/>
      <b val="1"/>
      <sz val="9.5"/>
    </font>
    <font>
      <name val="游ゴシック"/>
      <b val="1"/>
      <sz val="11"/>
    </font>
  </fonts>
  <fills count="5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4" borderId="1" applyAlignment="1" pivotButton="0" quotePrefix="0" xfId="0">
      <alignment horizontal="center" vertical="center" shrinkToFit="1"/>
    </xf>
    <xf numFmtId="167" fontId="7" fillId="4" borderId="1" applyAlignment="1" pivotButton="0" quotePrefix="0" xfId="0">
      <alignment horizontal="right" vertical="center" shrinkToFi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1" fontId="4" fillId="3" borderId="1" applyAlignment="1" pivotButton="0" quotePrefix="0" xfId="0">
      <alignment horizontal="right" vertical="center" shrinkToFit="1"/>
    </xf>
    <xf numFmtId="165" fontId="4" fillId="3" borderId="1" applyAlignment="1" pivotButton="0" quotePrefix="0" xfId="0">
      <alignment horizontal="center" vertical="center" shrinkToFit="1"/>
    </xf>
    <xf numFmtId="166" fontId="4" fillId="3" borderId="1" applyAlignment="1" pivotButton="0" quotePrefix="0" xfId="0">
      <alignment horizontal="right" vertical="center" shrinkToFit="1"/>
    </xf>
    <xf numFmtId="0" fontId="3" fillId="0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left" vertical="center" shrinkToFit="1"/>
    </xf>
    <xf numFmtId="0" fontId="4" fillId="0" borderId="1" applyAlignment="1" pivotButton="0" quotePrefix="0" xfId="0">
      <alignment horizontal="left" vertical="center" shrinkToFit="1"/>
    </xf>
    <xf numFmtId="168" fontId="4" fillId="3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4">
    <dxf>
      <font>
        <b val="1"/>
        <color rgb="00C00000"/>
      </font>
      <fill>
        <patternFill patternType="solid">
          <fgColor rgb="00FCE4D6"/>
          <bgColor rgb="00FCE4D6"/>
        </patternFill>
      </fill>
    </dxf>
    <dxf>
      <font>
        <b val="1"/>
        <color rgb="00C55A11"/>
      </font>
    </dxf>
    <dxf>
      <font>
        <color rgb="00808080"/>
      </font>
      <fill>
        <patternFill patternType="solid">
          <fgColor rgb="00EDEDED"/>
          <bgColor rgb="00EDEDED"/>
        </patternFill>
      </fill>
    </dxf>
    <dxf>
      <font>
        <color rgb="00C00000"/>
      </font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1" customWidth="1" min="3" max="3"/>
    <col width="6" customWidth="1" min="4" max="4"/>
    <col width="14" customWidth="1" min="5" max="5"/>
    <col width="11" customWidth="1" min="6" max="6"/>
    <col width="11" customWidth="1" min="7" max="7"/>
    <col width="9" customWidth="1" min="8" max="8"/>
    <col width="9" customWidth="1" min="9" max="9"/>
    <col width="12" customWidth="1" min="10" max="10"/>
    <col width="18" customWidth="1" min="11" max="11"/>
  </cols>
  <sheetData>
    <row r="1">
      <c r="A1" s="1" t="inlineStr">
        <is>
          <t>備品管理表(備品台帳)</t>
        </is>
      </c>
    </row>
    <row r="2">
      <c r="A2" s="2" t="inlineStr">
        <is>
          <t>「貸出記録」のシートに貸し出しを書き、返却日が空欄のあいだは「貸出中」と表示されます。</t>
        </is>
      </c>
      <c r="H2" s="3" t="inlineStr">
        <is>
          <t>合計金額</t>
        </is>
      </c>
      <c r="I2" s="4">
        <f>SUMPRODUCT(D5:D29,G5:G29)</f>
        <v/>
      </c>
      <c r="J2" s="5" t="n"/>
    </row>
    <row r="4">
      <c r="A4" s="6" t="inlineStr">
        <is>
          <t>管理番号</t>
        </is>
      </c>
      <c r="B4" s="6" t="inlineStr">
        <is>
          <t>品名</t>
        </is>
      </c>
      <c r="C4" s="6" t="inlineStr">
        <is>
          <t>分類</t>
        </is>
      </c>
      <c r="D4" s="6" t="inlineStr">
        <is>
          <t>数量</t>
        </is>
      </c>
      <c r="E4" s="6" t="inlineStr">
        <is>
          <t>置き場所</t>
        </is>
      </c>
      <c r="F4" s="6" t="inlineStr">
        <is>
          <t>購入日</t>
        </is>
      </c>
      <c r="G4" s="6" t="inlineStr">
        <is>
          <t>購入金額</t>
        </is>
      </c>
      <c r="H4" s="6" t="inlineStr">
        <is>
          <t>状態</t>
        </is>
      </c>
      <c r="I4" s="6" t="inlineStr">
        <is>
          <t>貸出</t>
        </is>
      </c>
      <c r="J4" s="6" t="inlineStr">
        <is>
          <t>最後の点検日</t>
        </is>
      </c>
      <c r="K4" s="6" t="inlineStr">
        <is>
          <t>メモ</t>
        </is>
      </c>
    </row>
    <row r="5" ht="19" customHeight="1">
      <c r="A5" s="7" t="inlineStr">
        <is>
          <t>B-001</t>
        </is>
      </c>
      <c r="B5" s="8" t="inlineStr">
        <is>
          <t>ノートパソコン</t>
        </is>
      </c>
      <c r="C5" s="7" t="inlineStr">
        <is>
          <t>IT機器</t>
        </is>
      </c>
      <c r="D5" s="9" t="n">
        <v>1</v>
      </c>
      <c r="E5" s="8" t="inlineStr">
        <is>
          <t>総務部 棚A</t>
        </is>
      </c>
      <c r="F5" s="10" t="n">
        <v>45748</v>
      </c>
      <c r="G5" s="11" t="n">
        <v>128000</v>
      </c>
      <c r="H5" s="7" t="inlineStr">
        <is>
          <t>良好</t>
        </is>
      </c>
      <c r="I5" s="12">
        <f>IF(A5="","",IF(COUNTIFS(貸出記録!$A:$A,A5,貸出記録!$F:$F,"")&gt;0,"貸出中","—"))</f>
        <v/>
      </c>
      <c r="J5" s="10" t="n">
        <v>46113</v>
      </c>
      <c r="K5" s="13" t="n"/>
    </row>
    <row r="6" ht="19" customHeight="1">
      <c r="A6" s="7" t="inlineStr">
        <is>
          <t>B-002</t>
        </is>
      </c>
      <c r="B6" s="8" t="inlineStr">
        <is>
          <t>ノートパソコン</t>
        </is>
      </c>
      <c r="C6" s="7" t="inlineStr">
        <is>
          <t>IT機器</t>
        </is>
      </c>
      <c r="D6" s="9" t="n">
        <v>1</v>
      </c>
      <c r="E6" s="8" t="inlineStr">
        <is>
          <t>総務部 棚A</t>
        </is>
      </c>
      <c r="F6" s="10" t="n">
        <v>45748</v>
      </c>
      <c r="G6" s="11" t="n">
        <v>128000</v>
      </c>
      <c r="H6" s="7" t="inlineStr">
        <is>
          <t>良好</t>
        </is>
      </c>
      <c r="I6" s="12">
        <f>IF(A6="","",IF(COUNTIFS(貸出記録!$A:$A,A6,貸出記録!$F:$F,"")&gt;0,"貸出中","—"))</f>
        <v/>
      </c>
      <c r="J6" s="10" t="n">
        <v>46113</v>
      </c>
      <c r="K6" s="13" t="n"/>
    </row>
    <row r="7" ht="19" customHeight="1">
      <c r="A7" s="7" t="inlineStr">
        <is>
          <t>B-003</t>
        </is>
      </c>
      <c r="B7" s="8" t="inlineStr">
        <is>
          <t>プロジェクター</t>
        </is>
      </c>
      <c r="C7" s="7" t="inlineStr">
        <is>
          <t>IT機器</t>
        </is>
      </c>
      <c r="D7" s="9" t="n">
        <v>1</v>
      </c>
      <c r="E7" s="8" t="inlineStr">
        <is>
          <t>会議室1</t>
        </is>
      </c>
      <c r="F7" s="10" t="n">
        <v>45204</v>
      </c>
      <c r="G7" s="11" t="n">
        <v>89800</v>
      </c>
      <c r="H7" s="7" t="inlineStr">
        <is>
          <t>良好</t>
        </is>
      </c>
      <c r="I7" s="12">
        <f>IF(A7="","",IF(COUNTIFS(貸出記録!$A:$A,A7,貸出記録!$F:$F,"")&gt;0,"貸出中","—"))</f>
        <v/>
      </c>
      <c r="J7" s="10" t="n">
        <v>46113</v>
      </c>
      <c r="K7" s="13" t="n"/>
    </row>
    <row r="8" ht="19" customHeight="1">
      <c r="A8" s="7" t="inlineStr">
        <is>
          <t>B-004</t>
        </is>
      </c>
      <c r="B8" s="8" t="inlineStr">
        <is>
          <t>デジタルカメラ</t>
        </is>
      </c>
      <c r="C8" s="7" t="inlineStr">
        <is>
          <t>IT機器</t>
        </is>
      </c>
      <c r="D8" s="9" t="n">
        <v>1</v>
      </c>
      <c r="E8" s="8" t="inlineStr">
        <is>
          <t>総務部 棚B</t>
        </is>
      </c>
      <c r="F8" s="10" t="n">
        <v>44732</v>
      </c>
      <c r="G8" s="11" t="n">
        <v>45000</v>
      </c>
      <c r="H8" s="7" t="inlineStr">
        <is>
          <t>要修理</t>
        </is>
      </c>
      <c r="I8" s="12">
        <f>IF(A8="","",IF(COUNTIFS(貸出記録!$A:$A,A8,貸出記録!$F:$F,"")&gt;0,"貸出中","—"))</f>
        <v/>
      </c>
      <c r="J8" s="10" t="n">
        <v>46113</v>
      </c>
      <c r="K8" s="13" t="n"/>
    </row>
    <row r="9" ht="19" customHeight="1">
      <c r="A9" s="7" t="inlineStr">
        <is>
          <t>B-005</t>
        </is>
      </c>
      <c r="B9" s="8" t="inlineStr">
        <is>
          <t>ホワイトボード(移動式)</t>
        </is>
      </c>
      <c r="C9" s="7" t="inlineStr">
        <is>
          <t>什器</t>
        </is>
      </c>
      <c r="D9" s="9" t="n">
        <v>2</v>
      </c>
      <c r="E9" s="8" t="inlineStr">
        <is>
          <t>会議室2</t>
        </is>
      </c>
      <c r="F9" s="10" t="n">
        <v>44287</v>
      </c>
      <c r="G9" s="11" t="n">
        <v>32000</v>
      </c>
      <c r="H9" s="7" t="inlineStr">
        <is>
          <t>良好</t>
        </is>
      </c>
      <c r="I9" s="12">
        <f>IF(A9="","",IF(COUNTIFS(貸出記録!$A:$A,A9,貸出記録!$F:$F,"")&gt;0,"貸出中","—"))</f>
        <v/>
      </c>
      <c r="J9" s="10" t="n">
        <v>46113</v>
      </c>
      <c r="K9" s="13" t="n"/>
    </row>
    <row r="10" ht="19" customHeight="1">
      <c r="A10" s="7" t="inlineStr">
        <is>
          <t>B-006</t>
        </is>
      </c>
      <c r="B10" s="8" t="inlineStr">
        <is>
          <t>折りたたみテーブル</t>
        </is>
      </c>
      <c r="C10" s="7" t="inlineStr">
        <is>
          <t>什器</t>
        </is>
      </c>
      <c r="D10" s="9" t="n">
        <v>6</v>
      </c>
      <c r="E10" s="8" t="inlineStr">
        <is>
          <t>倉庫</t>
        </is>
      </c>
      <c r="F10" s="10" t="n">
        <v>44075</v>
      </c>
      <c r="G10" s="11" t="n">
        <v>9800</v>
      </c>
      <c r="H10" s="7" t="inlineStr">
        <is>
          <t>良好</t>
        </is>
      </c>
      <c r="I10" s="12">
        <f>IF(A10="","",IF(COUNTIFS(貸出記録!$A:$A,A10,貸出記録!$F:$F,"")&gt;0,"貸出中","—"))</f>
        <v/>
      </c>
      <c r="J10" s="10" t="n">
        <v>46113</v>
      </c>
      <c r="K10" s="13" t="n"/>
    </row>
    <row r="11" ht="19" customHeight="1">
      <c r="A11" s="7" t="inlineStr">
        <is>
          <t>B-007</t>
        </is>
      </c>
      <c r="B11" s="8" t="inlineStr">
        <is>
          <t>延長コード(10m)</t>
        </is>
      </c>
      <c r="C11" s="7" t="inlineStr">
        <is>
          <t>消耗・小物</t>
        </is>
      </c>
      <c r="D11" s="9" t="n">
        <v>4</v>
      </c>
      <c r="E11" s="8" t="inlineStr">
        <is>
          <t>総務部 棚B</t>
        </is>
      </c>
      <c r="F11" s="10" t="n">
        <v>45306</v>
      </c>
      <c r="G11" s="11" t="n">
        <v>2500</v>
      </c>
      <c r="H11" s="7" t="inlineStr">
        <is>
          <t>良好</t>
        </is>
      </c>
      <c r="I11" s="12">
        <f>IF(A11="","",IF(COUNTIFS(貸出記録!$A:$A,A11,貸出記録!$F:$F,"")&gt;0,"貸出中","—"))</f>
        <v/>
      </c>
      <c r="J11" s="10" t="n">
        <v>46113</v>
      </c>
      <c r="K11" s="13" t="n"/>
    </row>
    <row r="12" ht="19" customHeight="1">
      <c r="A12" s="7" t="inlineStr">
        <is>
          <t>B-008</t>
        </is>
      </c>
      <c r="B12" s="8" t="inlineStr">
        <is>
          <t>台車</t>
        </is>
      </c>
      <c r="C12" s="7" t="inlineStr">
        <is>
          <t>その他</t>
        </is>
      </c>
      <c r="D12" s="9" t="n">
        <v>1</v>
      </c>
      <c r="E12" s="8" t="inlineStr">
        <is>
          <t>倉庫</t>
        </is>
      </c>
      <c r="F12" s="10" t="n">
        <v>43595</v>
      </c>
      <c r="G12" s="11" t="n">
        <v>15000</v>
      </c>
      <c r="H12" s="7" t="inlineStr">
        <is>
          <t>廃棄予定</t>
        </is>
      </c>
      <c r="I12" s="12">
        <f>IF(A12="","",IF(COUNTIFS(貸出記録!$A:$A,A12,貸出記録!$F:$F,"")&gt;0,"貸出中","—"))</f>
        <v/>
      </c>
      <c r="J12" s="10" t="n">
        <v>46113</v>
      </c>
      <c r="K12" s="13" t="n"/>
    </row>
    <row r="13" ht="19" customHeight="1">
      <c r="A13" s="7" t="n"/>
      <c r="B13" s="8" t="n"/>
      <c r="C13" s="7" t="n"/>
      <c r="D13" s="9" t="n"/>
      <c r="E13" s="8" t="n"/>
      <c r="F13" s="10" t="n"/>
      <c r="G13" s="11" t="n"/>
      <c r="H13" s="7" t="n"/>
      <c r="I13" s="12">
        <f>IF(A13="","",IF(COUNTIFS(貸出記録!$A:$A,A13,貸出記録!$F:$F,"")&gt;0,"貸出中","—"))</f>
        <v/>
      </c>
      <c r="J13" s="10" t="n"/>
      <c r="K13" s="13" t="n"/>
    </row>
    <row r="14" ht="19" customHeight="1">
      <c r="A14" s="7" t="n"/>
      <c r="B14" s="8" t="n"/>
      <c r="C14" s="7" t="n"/>
      <c r="D14" s="9" t="n"/>
      <c r="E14" s="8" t="n"/>
      <c r="F14" s="10" t="n"/>
      <c r="G14" s="11" t="n"/>
      <c r="H14" s="7" t="n"/>
      <c r="I14" s="12">
        <f>IF(A14="","",IF(COUNTIFS(貸出記録!$A:$A,A14,貸出記録!$F:$F,"")&gt;0,"貸出中","—"))</f>
        <v/>
      </c>
      <c r="J14" s="10" t="n"/>
      <c r="K14" s="13" t="n"/>
    </row>
    <row r="15" ht="19" customHeight="1">
      <c r="A15" s="7" t="n"/>
      <c r="B15" s="8" t="n"/>
      <c r="C15" s="7" t="n"/>
      <c r="D15" s="9" t="n"/>
      <c r="E15" s="8" t="n"/>
      <c r="F15" s="10" t="n"/>
      <c r="G15" s="11" t="n"/>
      <c r="H15" s="7" t="n"/>
      <c r="I15" s="12">
        <f>IF(A15="","",IF(COUNTIFS(貸出記録!$A:$A,A15,貸出記録!$F:$F,"")&gt;0,"貸出中","—"))</f>
        <v/>
      </c>
      <c r="J15" s="10" t="n"/>
      <c r="K15" s="13" t="n"/>
    </row>
    <row r="16" ht="19" customHeight="1">
      <c r="A16" s="7" t="n"/>
      <c r="B16" s="8" t="n"/>
      <c r="C16" s="7" t="n"/>
      <c r="D16" s="9" t="n"/>
      <c r="E16" s="8" t="n"/>
      <c r="F16" s="10" t="n"/>
      <c r="G16" s="11" t="n"/>
      <c r="H16" s="7" t="n"/>
      <c r="I16" s="12">
        <f>IF(A16="","",IF(COUNTIFS(貸出記録!$A:$A,A16,貸出記録!$F:$F,"")&gt;0,"貸出中","—"))</f>
        <v/>
      </c>
      <c r="J16" s="10" t="n"/>
      <c r="K16" s="13" t="n"/>
    </row>
    <row r="17" ht="19" customHeight="1">
      <c r="A17" s="7" t="n"/>
      <c r="B17" s="8" t="n"/>
      <c r="C17" s="7" t="n"/>
      <c r="D17" s="9" t="n"/>
      <c r="E17" s="8" t="n"/>
      <c r="F17" s="10" t="n"/>
      <c r="G17" s="11" t="n"/>
      <c r="H17" s="7" t="n"/>
      <c r="I17" s="12">
        <f>IF(A17="","",IF(COUNTIFS(貸出記録!$A:$A,A17,貸出記録!$F:$F,"")&gt;0,"貸出中","—"))</f>
        <v/>
      </c>
      <c r="J17" s="10" t="n"/>
      <c r="K17" s="13" t="n"/>
    </row>
    <row r="18" ht="19" customHeight="1">
      <c r="A18" s="7" t="n"/>
      <c r="B18" s="8" t="n"/>
      <c r="C18" s="7" t="n"/>
      <c r="D18" s="9" t="n"/>
      <c r="E18" s="8" t="n"/>
      <c r="F18" s="10" t="n"/>
      <c r="G18" s="11" t="n"/>
      <c r="H18" s="7" t="n"/>
      <c r="I18" s="12">
        <f>IF(A18="","",IF(COUNTIFS(貸出記録!$A:$A,A18,貸出記録!$F:$F,"")&gt;0,"貸出中","—"))</f>
        <v/>
      </c>
      <c r="J18" s="10" t="n"/>
      <c r="K18" s="13" t="n"/>
    </row>
    <row r="19" ht="19" customHeight="1">
      <c r="A19" s="7" t="n"/>
      <c r="B19" s="8" t="n"/>
      <c r="C19" s="7" t="n"/>
      <c r="D19" s="9" t="n"/>
      <c r="E19" s="8" t="n"/>
      <c r="F19" s="10" t="n"/>
      <c r="G19" s="11" t="n"/>
      <c r="H19" s="7" t="n"/>
      <c r="I19" s="12">
        <f>IF(A19="","",IF(COUNTIFS(貸出記録!$A:$A,A19,貸出記録!$F:$F,"")&gt;0,"貸出中","—"))</f>
        <v/>
      </c>
      <c r="J19" s="10" t="n"/>
      <c r="K19" s="13" t="n"/>
    </row>
    <row r="20" ht="19" customHeight="1">
      <c r="A20" s="7" t="n"/>
      <c r="B20" s="8" t="n"/>
      <c r="C20" s="7" t="n"/>
      <c r="D20" s="9" t="n"/>
      <c r="E20" s="8" t="n"/>
      <c r="F20" s="10" t="n"/>
      <c r="G20" s="11" t="n"/>
      <c r="H20" s="7" t="n"/>
      <c r="I20" s="12">
        <f>IF(A20="","",IF(COUNTIFS(貸出記録!$A:$A,A20,貸出記録!$F:$F,"")&gt;0,"貸出中","—"))</f>
        <v/>
      </c>
      <c r="J20" s="10" t="n"/>
      <c r="K20" s="13" t="n"/>
    </row>
    <row r="21" ht="19" customHeight="1">
      <c r="A21" s="7" t="n"/>
      <c r="B21" s="8" t="n"/>
      <c r="C21" s="7" t="n"/>
      <c r="D21" s="9" t="n"/>
      <c r="E21" s="8" t="n"/>
      <c r="F21" s="10" t="n"/>
      <c r="G21" s="11" t="n"/>
      <c r="H21" s="7" t="n"/>
      <c r="I21" s="12">
        <f>IF(A21="","",IF(COUNTIFS(貸出記録!$A:$A,A21,貸出記録!$F:$F,"")&gt;0,"貸出中","—"))</f>
        <v/>
      </c>
      <c r="J21" s="10" t="n"/>
      <c r="K21" s="13" t="n"/>
    </row>
    <row r="22" ht="19" customHeight="1">
      <c r="A22" s="7" t="n"/>
      <c r="B22" s="8" t="n"/>
      <c r="C22" s="7" t="n"/>
      <c r="D22" s="9" t="n"/>
      <c r="E22" s="8" t="n"/>
      <c r="F22" s="10" t="n"/>
      <c r="G22" s="11" t="n"/>
      <c r="H22" s="7" t="n"/>
      <c r="I22" s="12">
        <f>IF(A22="","",IF(COUNTIFS(貸出記録!$A:$A,A22,貸出記録!$F:$F,"")&gt;0,"貸出中","—"))</f>
        <v/>
      </c>
      <c r="J22" s="10" t="n"/>
      <c r="K22" s="13" t="n"/>
    </row>
    <row r="23" ht="19" customHeight="1">
      <c r="A23" s="7" t="n"/>
      <c r="B23" s="8" t="n"/>
      <c r="C23" s="7" t="n"/>
      <c r="D23" s="9" t="n"/>
      <c r="E23" s="8" t="n"/>
      <c r="F23" s="10" t="n"/>
      <c r="G23" s="11" t="n"/>
      <c r="H23" s="7" t="n"/>
      <c r="I23" s="12">
        <f>IF(A23="","",IF(COUNTIFS(貸出記録!$A:$A,A23,貸出記録!$F:$F,"")&gt;0,"貸出中","—"))</f>
        <v/>
      </c>
      <c r="J23" s="10" t="n"/>
      <c r="K23" s="13" t="n"/>
    </row>
    <row r="24" ht="19" customHeight="1">
      <c r="A24" s="7" t="n"/>
      <c r="B24" s="8" t="n"/>
      <c r="C24" s="7" t="n"/>
      <c r="D24" s="9" t="n"/>
      <c r="E24" s="8" t="n"/>
      <c r="F24" s="10" t="n"/>
      <c r="G24" s="11" t="n"/>
      <c r="H24" s="7" t="n"/>
      <c r="I24" s="12">
        <f>IF(A24="","",IF(COUNTIFS(貸出記録!$A:$A,A24,貸出記録!$F:$F,"")&gt;0,"貸出中","—"))</f>
        <v/>
      </c>
      <c r="J24" s="10" t="n"/>
      <c r="K24" s="13" t="n"/>
    </row>
    <row r="25" ht="19" customHeight="1">
      <c r="A25" s="7" t="n"/>
      <c r="B25" s="8" t="n"/>
      <c r="C25" s="7" t="n"/>
      <c r="D25" s="9" t="n"/>
      <c r="E25" s="8" t="n"/>
      <c r="F25" s="10" t="n"/>
      <c r="G25" s="11" t="n"/>
      <c r="H25" s="7" t="n"/>
      <c r="I25" s="12">
        <f>IF(A25="","",IF(COUNTIFS(貸出記録!$A:$A,A25,貸出記録!$F:$F,"")&gt;0,"貸出中","—"))</f>
        <v/>
      </c>
      <c r="J25" s="10" t="n"/>
      <c r="K25" s="13" t="n"/>
    </row>
    <row r="26" ht="19" customHeight="1">
      <c r="A26" s="7" t="n"/>
      <c r="B26" s="8" t="n"/>
      <c r="C26" s="7" t="n"/>
      <c r="D26" s="9" t="n"/>
      <c r="E26" s="8" t="n"/>
      <c r="F26" s="10" t="n"/>
      <c r="G26" s="11" t="n"/>
      <c r="H26" s="7" t="n"/>
      <c r="I26" s="12">
        <f>IF(A26="","",IF(COUNTIFS(貸出記録!$A:$A,A26,貸出記録!$F:$F,"")&gt;0,"貸出中","—"))</f>
        <v/>
      </c>
      <c r="J26" s="10" t="n"/>
      <c r="K26" s="13" t="n"/>
    </row>
    <row r="27" ht="19" customHeight="1">
      <c r="A27" s="7" t="n"/>
      <c r="B27" s="8" t="n"/>
      <c r="C27" s="7" t="n"/>
      <c r="D27" s="9" t="n"/>
      <c r="E27" s="8" t="n"/>
      <c r="F27" s="10" t="n"/>
      <c r="G27" s="11" t="n"/>
      <c r="H27" s="7" t="n"/>
      <c r="I27" s="12">
        <f>IF(A27="","",IF(COUNTIFS(貸出記録!$A:$A,A27,貸出記録!$F:$F,"")&gt;0,"貸出中","—"))</f>
        <v/>
      </c>
      <c r="J27" s="10" t="n"/>
      <c r="K27" s="13" t="n"/>
    </row>
    <row r="28" ht="19" customHeight="1">
      <c r="A28" s="7" t="n"/>
      <c r="B28" s="8" t="n"/>
      <c r="C28" s="7" t="n"/>
      <c r="D28" s="9" t="n"/>
      <c r="E28" s="8" t="n"/>
      <c r="F28" s="10" t="n"/>
      <c r="G28" s="11" t="n"/>
      <c r="H28" s="7" t="n"/>
      <c r="I28" s="12">
        <f>IF(A28="","",IF(COUNTIFS(貸出記録!$A:$A,A28,貸出記録!$F:$F,"")&gt;0,"貸出中","—"))</f>
        <v/>
      </c>
      <c r="J28" s="10" t="n"/>
      <c r="K28" s="13" t="n"/>
    </row>
    <row r="29" ht="19" customHeight="1">
      <c r="A29" s="7" t="n"/>
      <c r="B29" s="8" t="n"/>
      <c r="C29" s="7" t="n"/>
      <c r="D29" s="9" t="n"/>
      <c r="E29" s="8" t="n"/>
      <c r="F29" s="10" t="n"/>
      <c r="G29" s="11" t="n"/>
      <c r="H29" s="7" t="n"/>
      <c r="I29" s="12">
        <f>IF(A29="","",IF(COUNTIFS(貸出記録!$A:$A,A29,貸出記録!$F:$F,"")&gt;0,"貸出中","—"))</f>
        <v/>
      </c>
      <c r="J29" s="10" t="n"/>
      <c r="K29" s="13" t="n"/>
    </row>
  </sheetData>
  <mergeCells count="2">
    <mergeCell ref="A1:F1"/>
    <mergeCell ref="I2:J2"/>
  </mergeCells>
  <conditionalFormatting sqref="I5:I29">
    <cfRule type="expression" priority="1" dxfId="0">
      <formula>I5="貸出中"</formula>
    </cfRule>
  </conditionalFormatting>
  <conditionalFormatting sqref="H5:H29">
    <cfRule type="expression" priority="2" dxfId="1">
      <formula>OR(H5="要修理",H5="修理中")</formula>
    </cfRule>
  </conditionalFormatting>
  <conditionalFormatting sqref="A5:K29">
    <cfRule type="expression" priority="3" dxfId="2">
      <formula>OR($H5="廃棄予定",$H5="廃棄済み")</formula>
    </cfRule>
  </conditionalFormatting>
  <dataValidations count="2">
    <dataValidation sqref="H5:H29" showDropDown="0" showInputMessage="0" showErrorMessage="0" allowBlank="1" type="list">
      <formula1>"良好,要修理,修理中,廃棄予定,廃棄済み"</formula1>
    </dataValidation>
    <dataValidation sqref="C5:C29" showDropDown="0" showInputMessage="0" showErrorMessage="0" allowBlank="1" type="list">
      <formula1>"IT機器,什器,消耗・小物,その他"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0" customWidth="1" min="3" max="3"/>
    <col width="11" customWidth="1" min="4" max="4"/>
    <col width="11" customWidth="1" min="5" max="5"/>
    <col width="11" customWidth="1" min="6" max="6"/>
    <col width="24" customWidth="1" min="7" max="7"/>
    <col width="7" customWidth="1" min="8" max="8"/>
  </cols>
  <sheetData>
    <row r="1">
      <c r="A1" s="1" t="inlineStr">
        <is>
          <t>備品の貸出記録</t>
        </is>
      </c>
    </row>
    <row r="2">
      <c r="A2" s="2" t="inlineStr">
        <is>
          <t>管理番号を入れると品名が自動で入ります。返却予定日を過ぎて返っていないものは赤くなります。</t>
        </is>
      </c>
    </row>
    <row r="4">
      <c r="A4" s="6" t="inlineStr">
        <is>
          <t>管理番号</t>
        </is>
      </c>
      <c r="B4" s="6" t="inlineStr">
        <is>
          <t>品名</t>
        </is>
      </c>
      <c r="C4" s="6" t="inlineStr">
        <is>
          <t>借りた人(部署・名前)</t>
        </is>
      </c>
      <c r="D4" s="6" t="inlineStr">
        <is>
          <t>貸出日</t>
        </is>
      </c>
      <c r="E4" s="6" t="inlineStr">
        <is>
          <t>返却予定日</t>
        </is>
      </c>
      <c r="F4" s="6" t="inlineStr">
        <is>
          <t>返却日</t>
        </is>
      </c>
      <c r="G4" s="6" t="inlineStr">
        <is>
          <t>目的・メモ</t>
        </is>
      </c>
      <c r="H4" s="6" t="inlineStr">
        <is>
          <t>確認</t>
        </is>
      </c>
    </row>
    <row r="5" ht="19" customHeight="1">
      <c r="A5" s="7" t="inlineStr">
        <is>
          <t>B-001</t>
        </is>
      </c>
      <c r="B5" s="14">
        <f>IF(A5="","",IFERROR(INDEX(備品台帳!$B:$B,MATCH(A5,備品台帳!$A:$A,0)),"番号なし"))</f>
        <v/>
      </c>
      <c r="C5" s="8" t="inlineStr">
        <is>
          <t>営業部 鈴木</t>
        </is>
      </c>
      <c r="D5" s="15" t="n">
        <v>46314</v>
      </c>
      <c r="E5" s="15" t="n">
        <v>46318</v>
      </c>
      <c r="F5" s="15" t="n"/>
      <c r="G5" s="13" t="inlineStr">
        <is>
          <t>出張で使用</t>
        </is>
      </c>
      <c r="H5" s="7" t="n"/>
    </row>
    <row r="6" ht="19" customHeight="1">
      <c r="A6" s="7" t="inlineStr">
        <is>
          <t>B-003</t>
        </is>
      </c>
      <c r="B6" s="14">
        <f>IF(A6="","",IFERROR(INDEX(備品台帳!$B:$B,MATCH(A6,備品台帳!$A:$A,0)),"番号なし"))</f>
        <v/>
      </c>
      <c r="C6" s="8" t="inlineStr">
        <is>
          <t>人事部 田中</t>
        </is>
      </c>
      <c r="D6" s="15" t="n">
        <v>46317</v>
      </c>
      <c r="E6" s="15" t="n">
        <v>46317</v>
      </c>
      <c r="F6" s="15" t="n">
        <v>46317</v>
      </c>
      <c r="G6" s="13" t="inlineStr">
        <is>
          <t>新人研修</t>
        </is>
      </c>
      <c r="H6" s="7" t="n"/>
    </row>
    <row r="7" ht="19" customHeight="1">
      <c r="A7" s="7" t="inlineStr">
        <is>
          <t>B-005</t>
        </is>
      </c>
      <c r="B7" s="14">
        <f>IF(A7="","",IFERROR(INDEX(備品台帳!$B:$B,MATCH(A7,備品台帳!$A:$A,0)),"番号なし"))</f>
        <v/>
      </c>
      <c r="C7" s="8" t="inlineStr">
        <is>
          <t>企画部 高橋</t>
        </is>
      </c>
      <c r="D7" s="15" t="n">
        <v>46319</v>
      </c>
      <c r="E7" s="15" t="n">
        <v>46332</v>
      </c>
      <c r="F7" s="15" t="n"/>
      <c r="G7" s="13" t="n"/>
      <c r="H7" s="7" t="n"/>
    </row>
    <row r="8" ht="19" customHeight="1">
      <c r="A8" s="7" t="n"/>
      <c r="B8" s="14">
        <f>IF(A8="","",IFERROR(INDEX(備品台帳!$B:$B,MATCH(A8,備品台帳!$A:$A,0)),"番号なし"))</f>
        <v/>
      </c>
      <c r="C8" s="8" t="n"/>
      <c r="D8" s="15" t="n"/>
      <c r="E8" s="15" t="n"/>
      <c r="F8" s="15" t="n"/>
      <c r="G8" s="13" t="n"/>
      <c r="H8" s="7" t="n"/>
    </row>
    <row r="9" ht="19" customHeight="1">
      <c r="A9" s="7" t="n"/>
      <c r="B9" s="14">
        <f>IF(A9="","",IFERROR(INDEX(備品台帳!$B:$B,MATCH(A9,備品台帳!$A:$A,0)),"番号なし"))</f>
        <v/>
      </c>
      <c r="C9" s="8" t="n"/>
      <c r="D9" s="15" t="n"/>
      <c r="E9" s="15" t="n"/>
      <c r="F9" s="15" t="n"/>
      <c r="G9" s="13" t="n"/>
      <c r="H9" s="7" t="n"/>
    </row>
    <row r="10" ht="19" customHeight="1">
      <c r="A10" s="7" t="n"/>
      <c r="B10" s="14">
        <f>IF(A10="","",IFERROR(INDEX(備品台帳!$B:$B,MATCH(A10,備品台帳!$A:$A,0)),"番号なし"))</f>
        <v/>
      </c>
      <c r="C10" s="8" t="n"/>
      <c r="D10" s="15" t="n"/>
      <c r="E10" s="15" t="n"/>
      <c r="F10" s="15" t="n"/>
      <c r="G10" s="13" t="n"/>
      <c r="H10" s="7" t="n"/>
    </row>
    <row r="11" ht="19" customHeight="1">
      <c r="A11" s="7" t="n"/>
      <c r="B11" s="14">
        <f>IF(A11="","",IFERROR(INDEX(備品台帳!$B:$B,MATCH(A11,備品台帳!$A:$A,0)),"番号なし"))</f>
        <v/>
      </c>
      <c r="C11" s="8" t="n"/>
      <c r="D11" s="15" t="n"/>
      <c r="E11" s="15" t="n"/>
      <c r="F11" s="15" t="n"/>
      <c r="G11" s="13" t="n"/>
      <c r="H11" s="7" t="n"/>
    </row>
    <row r="12" ht="19" customHeight="1">
      <c r="A12" s="7" t="n"/>
      <c r="B12" s="14">
        <f>IF(A12="","",IFERROR(INDEX(備品台帳!$B:$B,MATCH(A12,備品台帳!$A:$A,0)),"番号なし"))</f>
        <v/>
      </c>
      <c r="C12" s="8" t="n"/>
      <c r="D12" s="15" t="n"/>
      <c r="E12" s="15" t="n"/>
      <c r="F12" s="15" t="n"/>
      <c r="G12" s="13" t="n"/>
      <c r="H12" s="7" t="n"/>
    </row>
    <row r="13" ht="19" customHeight="1">
      <c r="A13" s="7" t="n"/>
      <c r="B13" s="14">
        <f>IF(A13="","",IFERROR(INDEX(備品台帳!$B:$B,MATCH(A13,備品台帳!$A:$A,0)),"番号なし"))</f>
        <v/>
      </c>
      <c r="C13" s="8" t="n"/>
      <c r="D13" s="15" t="n"/>
      <c r="E13" s="15" t="n"/>
      <c r="F13" s="15" t="n"/>
      <c r="G13" s="13" t="n"/>
      <c r="H13" s="7" t="n"/>
    </row>
    <row r="14" ht="19" customHeight="1">
      <c r="A14" s="7" t="n"/>
      <c r="B14" s="14">
        <f>IF(A14="","",IFERROR(INDEX(備品台帳!$B:$B,MATCH(A14,備品台帳!$A:$A,0)),"番号なし"))</f>
        <v/>
      </c>
      <c r="C14" s="8" t="n"/>
      <c r="D14" s="15" t="n"/>
      <c r="E14" s="15" t="n"/>
      <c r="F14" s="15" t="n"/>
      <c r="G14" s="13" t="n"/>
      <c r="H14" s="7" t="n"/>
    </row>
    <row r="15" ht="19" customHeight="1">
      <c r="A15" s="7" t="n"/>
      <c r="B15" s="14">
        <f>IF(A15="","",IFERROR(INDEX(備品台帳!$B:$B,MATCH(A15,備品台帳!$A:$A,0)),"番号なし"))</f>
        <v/>
      </c>
      <c r="C15" s="8" t="n"/>
      <c r="D15" s="15" t="n"/>
      <c r="E15" s="15" t="n"/>
      <c r="F15" s="15" t="n"/>
      <c r="G15" s="13" t="n"/>
      <c r="H15" s="7" t="n"/>
    </row>
    <row r="16" ht="19" customHeight="1">
      <c r="A16" s="7" t="n"/>
      <c r="B16" s="14">
        <f>IF(A16="","",IFERROR(INDEX(備品台帳!$B:$B,MATCH(A16,備品台帳!$A:$A,0)),"番号なし"))</f>
        <v/>
      </c>
      <c r="C16" s="8" t="n"/>
      <c r="D16" s="15" t="n"/>
      <c r="E16" s="15" t="n"/>
      <c r="F16" s="15" t="n"/>
      <c r="G16" s="13" t="n"/>
      <c r="H16" s="7" t="n"/>
    </row>
    <row r="17" ht="19" customHeight="1">
      <c r="A17" s="7" t="n"/>
      <c r="B17" s="14">
        <f>IF(A17="","",IFERROR(INDEX(備品台帳!$B:$B,MATCH(A17,備品台帳!$A:$A,0)),"番号なし"))</f>
        <v/>
      </c>
      <c r="C17" s="8" t="n"/>
      <c r="D17" s="15" t="n"/>
      <c r="E17" s="15" t="n"/>
      <c r="F17" s="15" t="n"/>
      <c r="G17" s="13" t="n"/>
      <c r="H17" s="7" t="n"/>
    </row>
    <row r="18" ht="19" customHeight="1">
      <c r="A18" s="7" t="n"/>
      <c r="B18" s="14">
        <f>IF(A18="","",IFERROR(INDEX(備品台帳!$B:$B,MATCH(A18,備品台帳!$A:$A,0)),"番号なし"))</f>
        <v/>
      </c>
      <c r="C18" s="8" t="n"/>
      <c r="D18" s="15" t="n"/>
      <c r="E18" s="15" t="n"/>
      <c r="F18" s="15" t="n"/>
      <c r="G18" s="13" t="n"/>
      <c r="H18" s="7" t="n"/>
    </row>
    <row r="19" ht="19" customHeight="1">
      <c r="A19" s="7" t="n"/>
      <c r="B19" s="14">
        <f>IF(A19="","",IFERROR(INDEX(備品台帳!$B:$B,MATCH(A19,備品台帳!$A:$A,0)),"番号なし"))</f>
        <v/>
      </c>
      <c r="C19" s="8" t="n"/>
      <c r="D19" s="15" t="n"/>
      <c r="E19" s="15" t="n"/>
      <c r="F19" s="15" t="n"/>
      <c r="G19" s="13" t="n"/>
      <c r="H19" s="7" t="n"/>
    </row>
    <row r="20" ht="19" customHeight="1">
      <c r="A20" s="7" t="n"/>
      <c r="B20" s="14">
        <f>IF(A20="","",IFERROR(INDEX(備品台帳!$B:$B,MATCH(A20,備品台帳!$A:$A,0)),"番号なし"))</f>
        <v/>
      </c>
      <c r="C20" s="8" t="n"/>
      <c r="D20" s="15" t="n"/>
      <c r="E20" s="15" t="n"/>
      <c r="F20" s="15" t="n"/>
      <c r="G20" s="13" t="n"/>
      <c r="H20" s="7" t="n"/>
    </row>
    <row r="21" ht="19" customHeight="1">
      <c r="A21" s="7" t="n"/>
      <c r="B21" s="14">
        <f>IF(A21="","",IFERROR(INDEX(備品台帳!$B:$B,MATCH(A21,備品台帳!$A:$A,0)),"番号なし"))</f>
        <v/>
      </c>
      <c r="C21" s="8" t="n"/>
      <c r="D21" s="15" t="n"/>
      <c r="E21" s="15" t="n"/>
      <c r="F21" s="15" t="n"/>
      <c r="G21" s="13" t="n"/>
      <c r="H21" s="7" t="n"/>
    </row>
    <row r="22" ht="19" customHeight="1">
      <c r="A22" s="7" t="n"/>
      <c r="B22" s="14">
        <f>IF(A22="","",IFERROR(INDEX(備品台帳!$B:$B,MATCH(A22,備品台帳!$A:$A,0)),"番号なし"))</f>
        <v/>
      </c>
      <c r="C22" s="8" t="n"/>
      <c r="D22" s="15" t="n"/>
      <c r="E22" s="15" t="n"/>
      <c r="F22" s="15" t="n"/>
      <c r="G22" s="13" t="n"/>
      <c r="H22" s="7" t="n"/>
    </row>
    <row r="23" ht="19" customHeight="1">
      <c r="A23" s="7" t="n"/>
      <c r="B23" s="14">
        <f>IF(A23="","",IFERROR(INDEX(備品台帳!$B:$B,MATCH(A23,備品台帳!$A:$A,0)),"番号なし"))</f>
        <v/>
      </c>
      <c r="C23" s="8" t="n"/>
      <c r="D23" s="15" t="n"/>
      <c r="E23" s="15" t="n"/>
      <c r="F23" s="15" t="n"/>
      <c r="G23" s="13" t="n"/>
      <c r="H23" s="7" t="n"/>
    </row>
    <row r="24" ht="19" customHeight="1">
      <c r="A24" s="7" t="n"/>
      <c r="B24" s="14">
        <f>IF(A24="","",IFERROR(INDEX(備品台帳!$B:$B,MATCH(A24,備品台帳!$A:$A,0)),"番号なし"))</f>
        <v/>
      </c>
      <c r="C24" s="8" t="n"/>
      <c r="D24" s="15" t="n"/>
      <c r="E24" s="15" t="n"/>
      <c r="F24" s="15" t="n"/>
      <c r="G24" s="13" t="n"/>
      <c r="H24" s="7" t="n"/>
    </row>
    <row r="25" ht="19" customHeight="1">
      <c r="A25" s="7" t="n"/>
      <c r="B25" s="14">
        <f>IF(A25="","",IFERROR(INDEX(備品台帳!$B:$B,MATCH(A25,備品台帳!$A:$A,0)),"番号なし"))</f>
        <v/>
      </c>
      <c r="C25" s="8" t="n"/>
      <c r="D25" s="15" t="n"/>
      <c r="E25" s="15" t="n"/>
      <c r="F25" s="15" t="n"/>
      <c r="G25" s="13" t="n"/>
      <c r="H25" s="7" t="n"/>
    </row>
    <row r="26" ht="19" customHeight="1">
      <c r="A26" s="7" t="n"/>
      <c r="B26" s="14">
        <f>IF(A26="","",IFERROR(INDEX(備品台帳!$B:$B,MATCH(A26,備品台帳!$A:$A,0)),"番号なし"))</f>
        <v/>
      </c>
      <c r="C26" s="8" t="n"/>
      <c r="D26" s="15" t="n"/>
      <c r="E26" s="15" t="n"/>
      <c r="F26" s="15" t="n"/>
      <c r="G26" s="13" t="n"/>
      <c r="H26" s="7" t="n"/>
    </row>
    <row r="27" ht="19" customHeight="1">
      <c r="A27" s="7" t="n"/>
      <c r="B27" s="14">
        <f>IF(A27="","",IFERROR(INDEX(備品台帳!$B:$B,MATCH(A27,備品台帳!$A:$A,0)),"番号なし"))</f>
        <v/>
      </c>
      <c r="C27" s="8" t="n"/>
      <c r="D27" s="15" t="n"/>
      <c r="E27" s="15" t="n"/>
      <c r="F27" s="15" t="n"/>
      <c r="G27" s="13" t="n"/>
      <c r="H27" s="7" t="n"/>
    </row>
    <row r="28" ht="19" customHeight="1">
      <c r="A28" s="7" t="n"/>
      <c r="B28" s="14">
        <f>IF(A28="","",IFERROR(INDEX(備品台帳!$B:$B,MATCH(A28,備品台帳!$A:$A,0)),"番号なし"))</f>
        <v/>
      </c>
      <c r="C28" s="8" t="n"/>
      <c r="D28" s="15" t="n"/>
      <c r="E28" s="15" t="n"/>
      <c r="F28" s="15" t="n"/>
      <c r="G28" s="13" t="n"/>
      <c r="H28" s="7" t="n"/>
    </row>
    <row r="29" ht="19" customHeight="1">
      <c r="A29" s="7" t="n"/>
      <c r="B29" s="14">
        <f>IF(A29="","",IFERROR(INDEX(備品台帳!$B:$B,MATCH(A29,備品台帳!$A:$A,0)),"番号なし"))</f>
        <v/>
      </c>
      <c r="C29" s="8" t="n"/>
      <c r="D29" s="15" t="n"/>
      <c r="E29" s="15" t="n"/>
      <c r="F29" s="15" t="n"/>
      <c r="G29" s="13" t="n"/>
      <c r="H29" s="7" t="n"/>
    </row>
  </sheetData>
  <mergeCells count="1">
    <mergeCell ref="A1:F1"/>
  </mergeCells>
  <conditionalFormatting sqref="A5:G29">
    <cfRule type="expression" priority="1" dxfId="3">
      <formula>AND($A5&lt;&gt;"",$F5="",ISNUMBER($E5),$E5&lt;TODAY())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2026-10-24T22:35:49Z</dcterms:created>
  <dcterms:modified xmlns:dcterms="http://purl.org/dc/terms/" xmlns:xsi="http://www.w3.org/2001/XMLSchema-instance" xsi:type="dcterms:W3CDTF">2026-10-24T22:35:49Z</dcterms:modified>
</cp:coreProperties>
</file>