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計画(3か年)" sheetId="1" state="visible" r:id="rId1"/>
    <sheet xmlns:r="http://schemas.openxmlformats.org/officeDocument/2006/relationships" name="資金計画・返済" sheetId="2" state="visible" r:id="rId2"/>
  </sheets>
  <definedNames>
    <definedName name="_xlnm.Print_Area" localSheetId="0">'収支計画(3か年)'!$A$1:$E$25</definedName>
    <definedName name="_xlnm.Print_Area" localSheetId="1">'資金計画・返済'!$A$1:$E$26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9"/>
    </font>
    <font>
      <name val="游ゴシック"/>
      <b val="1"/>
      <sz val="10"/>
    </font>
    <font>
      <name val="游ゴシック"/>
      <sz val="10"/>
    </font>
    <font>
      <name val="游ゴシック"/>
      <sz val="8.5"/>
    </font>
    <font>
      <name val="游ゴシック"/>
      <b val="1"/>
      <sz val="10.5"/>
    </font>
    <font>
      <name val="游ゴシック"/>
      <b val="1"/>
      <color rgb="001F4E79"/>
      <sz val="9.5"/>
    </font>
    <font>
      <name val="游ゴシック"/>
      <b val="1"/>
      <sz val="13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2F2F2"/>
      </patternFill>
    </fill>
    <fill>
      <patternFill patternType="solid">
        <fgColor rgb="00FFF6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shrinkToFit="1"/>
    </xf>
    <xf numFmtId="164" fontId="4" fillId="4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left" vertical="center" shrinkToFit="1"/>
    </xf>
    <xf numFmtId="164" fontId="4" fillId="3" borderId="1" applyAlignment="1" pivotButton="0" quotePrefix="0" xfId="0">
      <alignment horizontal="right" vertical="center" shrinkToFit="1"/>
    </xf>
    <xf numFmtId="0" fontId="5" fillId="3" borderId="1" applyAlignment="1" pivotButton="0" quotePrefix="0" xfId="0">
      <alignment horizontal="left" vertical="center" shrinkToFit="1"/>
    </xf>
    <xf numFmtId="9" fontId="4" fillId="4" borderId="1" applyAlignment="1" pivotButton="0" quotePrefix="0" xfId="0">
      <alignment horizontal="right" vertical="center" shrinkToFit="1"/>
    </xf>
    <xf numFmtId="0" fontId="3" fillId="5" borderId="1" applyAlignment="1" pivotButton="0" quotePrefix="0" xfId="0">
      <alignment horizontal="left" vertical="center" shrinkToFit="1"/>
    </xf>
    <xf numFmtId="164" fontId="3" fillId="5" borderId="1" applyAlignment="1" pivotButton="0" quotePrefix="0" xfId="0">
      <alignment horizontal="right" vertical="center" shrinkToFit="1"/>
    </xf>
    <xf numFmtId="0" fontId="5" fillId="5" borderId="1" applyAlignment="1" pivotButton="0" quotePrefix="0" xfId="0">
      <alignment horizontal="left" vertical="center" shrinkToFit="1"/>
    </xf>
    <xf numFmtId="165" fontId="4" fillId="3" borderId="1" applyAlignment="1" pivotButton="0" quotePrefix="0" xfId="0">
      <alignment horizontal="right" vertical="center" shrinkToFit="1"/>
    </xf>
    <xf numFmtId="0" fontId="4" fillId="3" borderId="1" applyAlignment="1" pivotButton="0" quotePrefix="0" xfId="0">
      <alignment horizontal="right" vertical="center" shrinkToFit="1"/>
    </xf>
    <xf numFmtId="164" fontId="4" fillId="0" borderId="1" applyAlignment="1" pivotButton="0" quotePrefix="0" xfId="0">
      <alignment horizontal="right" vertical="center" shrinkToFit="1"/>
    </xf>
    <xf numFmtId="0" fontId="6" fillId="5" borderId="1" applyAlignment="1" pivotButton="0" quotePrefix="0" xfId="0">
      <alignment horizontal="center" vertical="center" shrinkToFit="1"/>
    </xf>
    <xf numFmtId="164" fontId="6" fillId="5" borderId="1" applyAlignment="1" pivotButton="0" quotePrefix="0" xfId="0">
      <alignment horizontal="right" vertical="center" shrinkToFit="1"/>
    </xf>
    <xf numFmtId="0" fontId="7" fillId="0" borderId="0" applyAlignment="1" pivotButton="0" quotePrefix="0" xfId="0">
      <alignment horizontal="left" vertical="center" shrinkToFit="1"/>
    </xf>
    <xf numFmtId="0" fontId="3" fillId="3" borderId="1" applyAlignment="1" pivotButton="0" quotePrefix="0" xfId="0">
      <alignment horizontal="center" vertical="center" shrinkToFit="1"/>
    </xf>
    <xf numFmtId="164" fontId="3" fillId="3" borderId="1" applyAlignment="1" pivotButton="0" quotePrefix="0" xfId="0">
      <alignment horizontal="right" vertical="center" shrinkToFit="1"/>
    </xf>
    <xf numFmtId="0" fontId="8" fillId="0" borderId="0" pivotButton="0" quotePrefix="0" xfId="0"/>
    <xf numFmtId="10" fontId="4" fillId="4" borderId="1" applyAlignment="1" pivotButton="0" quotePrefix="0" xfId="0">
      <alignment horizontal="right" vertical="center" shrinkToFit="1"/>
    </xf>
    <xf numFmtId="1" fontId="4" fillId="4" borderId="1" applyAlignment="1" pivotButton="0" quotePrefix="0" xfId="0">
      <alignment horizontal="right" vertical="center" shrinkToFit="1"/>
    </xf>
    <xf numFmtId="0" fontId="6" fillId="5" borderId="1" applyAlignment="1" pivotButton="0" quotePrefix="0" xfId="0">
      <alignment horizontal="left" vertical="center" shrinkToFi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30" customWidth="1" min="5" max="5"/>
    <col width="2" customWidth="1" min="6" max="6"/>
  </cols>
  <sheetData>
    <row r="1">
      <c r="A1" s="1" t="inlineStr">
        <is>
          <t>収支計画(3か年)</t>
        </is>
      </c>
    </row>
    <row r="2">
      <c r="A2" s="2" t="inlineStr">
        <is>
          <t>黄色のセルに入れると、売上高・利益などを自動で計算します(単位:円)。</t>
        </is>
      </c>
    </row>
    <row r="4" ht="19" customHeight="1">
      <c r="A4" s="3" t="inlineStr">
        <is>
          <t>項目</t>
        </is>
      </c>
      <c r="B4" s="3" t="inlineStr">
        <is>
          <t>1年目</t>
        </is>
      </c>
      <c r="C4" s="3" t="inlineStr">
        <is>
          <t>2年目</t>
        </is>
      </c>
      <c r="D4" s="3" t="inlineStr">
        <is>
          <t>3年目</t>
        </is>
      </c>
      <c r="E4" s="3" t="inlineStr">
        <is>
          <t>メモ(根拠)</t>
        </is>
      </c>
    </row>
    <row r="5" ht="19" customHeight="1">
      <c r="A5" s="4" t="inlineStr">
        <is>
          <t>■ 売上の計算</t>
        </is>
      </c>
      <c r="B5" s="5" t="n"/>
      <c r="C5" s="5" t="n"/>
      <c r="D5" s="5" t="n"/>
      <c r="E5" s="5" t="n"/>
    </row>
    <row r="6" ht="19" customHeight="1">
      <c r="A6" s="6" t="inlineStr">
        <is>
          <t>客単価(円)</t>
        </is>
      </c>
      <c r="B6" s="7" t="n">
        <v>900</v>
      </c>
      <c r="C6" s="7" t="n">
        <v>950</v>
      </c>
      <c r="D6" s="7" t="n">
        <v>1000</v>
      </c>
      <c r="E6" s="8" t="inlineStr">
        <is>
          <t>1人あたりの金額</t>
        </is>
      </c>
    </row>
    <row r="7" ht="19" customHeight="1">
      <c r="A7" s="6" t="inlineStr">
        <is>
          <t>1日の客数(人)</t>
        </is>
      </c>
      <c r="B7" s="7" t="n">
        <v>45</v>
      </c>
      <c r="C7" s="7" t="n">
        <v>55</v>
      </c>
      <c r="D7" s="7" t="n">
        <v>60</v>
      </c>
      <c r="E7" s="8" t="inlineStr"/>
    </row>
    <row r="8" ht="19" customHeight="1">
      <c r="A8" s="6" t="inlineStr">
        <is>
          <t>月の営業日数(日)</t>
        </is>
      </c>
      <c r="B8" s="7" t="n">
        <v>26</v>
      </c>
      <c r="C8" s="7" t="n">
        <v>26</v>
      </c>
      <c r="D8" s="7" t="n">
        <v>26</v>
      </c>
      <c r="E8" s="8" t="inlineStr"/>
    </row>
    <row r="9" ht="19" customHeight="1">
      <c r="A9" s="6" t="inlineStr">
        <is>
          <t>その他の売上(年・円)</t>
        </is>
      </c>
      <c r="B9" s="7" t="n">
        <v>1800000</v>
      </c>
      <c r="C9" s="7" t="n">
        <v>2880000</v>
      </c>
      <c r="D9" s="7" t="n">
        <v>4800000</v>
      </c>
      <c r="E9" s="8" t="inlineStr">
        <is>
          <t>豆の販売・ネット販売など</t>
        </is>
      </c>
    </row>
    <row r="10" ht="19" customHeight="1">
      <c r="A10" s="9" t="inlineStr">
        <is>
          <t>売上高</t>
        </is>
      </c>
      <c r="B10" s="10">
        <f>ROUND(B6*B7*B8*12+B9,0)</f>
        <v/>
      </c>
      <c r="C10" s="10">
        <f>ROUND(C6*C7*C8*12+C9,0)</f>
        <v/>
      </c>
      <c r="D10" s="10">
        <f>ROUND(D6*D7*D8*12+D9,0)</f>
        <v/>
      </c>
      <c r="E10" s="11" t="inlineStr">
        <is>
          <t>客単価×客数×日数×12か月+その他</t>
        </is>
      </c>
    </row>
    <row r="11" ht="19" customHeight="1">
      <c r="A11" s="6" t="inlineStr">
        <is>
          <t>原価率</t>
        </is>
      </c>
      <c r="B11" s="12" t="n">
        <v>0.3</v>
      </c>
      <c r="C11" s="12" t="n">
        <v>0.3</v>
      </c>
      <c r="D11" s="12" t="n">
        <v>0.3</v>
      </c>
      <c r="E11" s="8" t="inlineStr">
        <is>
          <t>売上に対する仕入れの割合</t>
        </is>
      </c>
    </row>
    <row r="12" ht="19" customHeight="1">
      <c r="A12" s="9" t="inlineStr">
        <is>
          <t>売上原価</t>
        </is>
      </c>
      <c r="B12" s="10">
        <f>ROUND(B10*B11,0)</f>
        <v/>
      </c>
      <c r="C12" s="10">
        <f>ROUND(C10*C11,0)</f>
        <v/>
      </c>
      <c r="D12" s="10">
        <f>ROUND(D10*D11,0)</f>
        <v/>
      </c>
      <c r="E12" s="11" t="inlineStr">
        <is>
          <t>売上高×原価率</t>
        </is>
      </c>
    </row>
    <row r="13" ht="19" customHeight="1">
      <c r="A13" s="13" t="inlineStr">
        <is>
          <t>売上総利益(粗利)</t>
        </is>
      </c>
      <c r="B13" s="14">
        <f>B10-B12</f>
        <v/>
      </c>
      <c r="C13" s="14">
        <f>C10-C12</f>
        <v/>
      </c>
      <c r="D13" s="14">
        <f>D10-D12</f>
        <v/>
      </c>
      <c r="E13" s="15" t="inlineStr"/>
    </row>
    <row r="14" ht="19" customHeight="1">
      <c r="A14" s="4" t="inlineStr">
        <is>
          <t>■ 経費(年)</t>
        </is>
      </c>
      <c r="B14" s="5" t="n"/>
      <c r="C14" s="5" t="n"/>
      <c r="D14" s="5" t="n"/>
      <c r="E14" s="5" t="n"/>
    </row>
    <row r="15" ht="19" customHeight="1">
      <c r="A15" s="6" t="inlineStr">
        <is>
          <t>人件費</t>
        </is>
      </c>
      <c r="B15" s="7" t="n">
        <v>3600000</v>
      </c>
      <c r="C15" s="7" t="n">
        <v>4800000</v>
      </c>
      <c r="D15" s="7" t="n">
        <v>5400000</v>
      </c>
      <c r="E15" s="8" t="inlineStr">
        <is>
          <t>パート・アルバイトの給料など</t>
        </is>
      </c>
    </row>
    <row r="16" ht="19" customHeight="1">
      <c r="A16" s="6" t="inlineStr">
        <is>
          <t>家賃</t>
        </is>
      </c>
      <c r="B16" s="7" t="n">
        <v>2160000</v>
      </c>
      <c r="C16" s="7" t="n">
        <v>2160000</v>
      </c>
      <c r="D16" s="7" t="n">
        <v>2160000</v>
      </c>
      <c r="E16" s="8" t="inlineStr"/>
    </row>
    <row r="17" ht="19" customHeight="1">
      <c r="A17" s="6" t="inlineStr">
        <is>
          <t>広告宣伝費</t>
        </is>
      </c>
      <c r="B17" s="7" t="n">
        <v>400000</v>
      </c>
      <c r="C17" s="7" t="n">
        <v>300000</v>
      </c>
      <c r="D17" s="7" t="n">
        <v>300000</v>
      </c>
      <c r="E17" s="8" t="inlineStr"/>
    </row>
    <row r="18" ht="19" customHeight="1">
      <c r="A18" s="6" t="inlineStr">
        <is>
          <t>水道光熱費</t>
        </is>
      </c>
      <c r="B18" s="7" t="n">
        <v>720000</v>
      </c>
      <c r="C18" s="7" t="n">
        <v>780000</v>
      </c>
      <c r="D18" s="7" t="n">
        <v>800000</v>
      </c>
      <c r="E18" s="8" t="inlineStr"/>
    </row>
    <row r="19" ht="19" customHeight="1">
      <c r="A19" s="6" t="inlineStr">
        <is>
          <t>減価償却費</t>
        </is>
      </c>
      <c r="B19" s="7" t="n">
        <v>900000</v>
      </c>
      <c r="C19" s="7" t="n">
        <v>900000</v>
      </c>
      <c r="D19" s="7" t="n">
        <v>900000</v>
      </c>
      <c r="E19" s="8" t="inlineStr">
        <is>
          <t>設備をいくつかの年に分けて経費にする額</t>
        </is>
      </c>
    </row>
    <row r="20" ht="19" customHeight="1">
      <c r="A20" s="6" t="inlineStr">
        <is>
          <t>支払利息</t>
        </is>
      </c>
      <c r="B20" s="7" t="n">
        <v>120000</v>
      </c>
      <c r="C20" s="7" t="n">
        <v>100000</v>
      </c>
      <c r="D20" s="7" t="n">
        <v>80000</v>
      </c>
      <c r="E20" s="8" t="inlineStr"/>
    </row>
    <row r="21" ht="19" customHeight="1">
      <c r="A21" s="6" t="inlineStr">
        <is>
          <t>その他の経費</t>
        </is>
      </c>
      <c r="B21" s="7" t="n">
        <v>1200000</v>
      </c>
      <c r="C21" s="7" t="n">
        <v>1300000</v>
      </c>
      <c r="D21" s="7" t="n">
        <v>1400000</v>
      </c>
      <c r="E21" s="8" t="inlineStr">
        <is>
          <t>通信費・消耗品など</t>
        </is>
      </c>
    </row>
    <row r="22" ht="19" customHeight="1">
      <c r="A22" s="9" t="inlineStr">
        <is>
          <t>経費 合計</t>
        </is>
      </c>
      <c r="B22" s="10">
        <f>SUM(B15:B21)</f>
        <v/>
      </c>
      <c r="C22" s="10">
        <f>SUM(C15:C21)</f>
        <v/>
      </c>
      <c r="D22" s="10">
        <f>SUM(D15:D21)</f>
        <v/>
      </c>
      <c r="E22" s="11" t="inlineStr"/>
    </row>
    <row r="23" ht="19" customHeight="1">
      <c r="A23" s="13" t="inlineStr">
        <is>
          <t>営業利益</t>
        </is>
      </c>
      <c r="B23" s="14">
        <f>B13-B22</f>
        <v/>
      </c>
      <c r="C23" s="14">
        <f>C13-C22</f>
        <v/>
      </c>
      <c r="D23" s="14">
        <f>D13-D22</f>
        <v/>
      </c>
      <c r="E23" s="15" t="inlineStr">
        <is>
          <t>売上総利益−経費合計</t>
        </is>
      </c>
    </row>
    <row r="24" ht="19" customHeight="1">
      <c r="A24" s="9" t="inlineStr">
        <is>
          <t>利益率</t>
        </is>
      </c>
      <c r="B24" s="16">
        <f>IF(B10=0,"",B23/B10)</f>
        <v/>
      </c>
      <c r="C24" s="16">
        <f>IF(C10=0,"",C23/C10)</f>
        <v/>
      </c>
      <c r="D24" s="16">
        <f>IF(D10=0,"",D23/D10)</f>
        <v/>
      </c>
      <c r="E24" s="11" t="inlineStr">
        <is>
          <t>営業利益÷売上高</t>
        </is>
      </c>
    </row>
    <row r="25" ht="19" customHeight="1">
      <c r="A25" s="9" t="inlineStr">
        <is>
          <t>前年比(売上高)</t>
        </is>
      </c>
      <c r="B25" s="17" t="inlineStr"/>
      <c r="C25" s="16">
        <f>IF(OR(B10="",B10=0),"",C10/B10)</f>
        <v/>
      </c>
      <c r="D25" s="16">
        <f>IF(OR(C10="",C10=0),"",D10/C10)</f>
        <v/>
      </c>
      <c r="E25" s="11" t="inlineStr"/>
    </row>
  </sheetData>
  <mergeCells count="3">
    <mergeCell ref="A1:E1"/>
    <mergeCell ref="A5:E5"/>
    <mergeCell ref="A14:E14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3" customWidth="1" min="3" max="3"/>
    <col width="30" customWidth="1" min="4" max="4"/>
    <col width="14" customWidth="1" min="5" max="5"/>
  </cols>
  <sheetData>
    <row r="1">
      <c r="A1" s="1" t="inlineStr">
        <is>
          <t>資金計画(必要な資金と調達方法)</t>
        </is>
      </c>
    </row>
    <row r="3" ht="20" customHeight="1">
      <c r="A3" s="3" t="inlineStr">
        <is>
          <t>必要な資金</t>
        </is>
      </c>
      <c r="B3" s="3" t="inlineStr">
        <is>
          <t>金額(円)</t>
        </is>
      </c>
      <c r="D3" s="3" t="inlineStr">
        <is>
          <t>調達の方法</t>
        </is>
      </c>
      <c r="E3" s="3" t="inlineStr">
        <is>
          <t>金額(円)</t>
        </is>
      </c>
    </row>
    <row r="4" ht="20" customHeight="1">
      <c r="A4" s="6" t="inlineStr">
        <is>
          <t>【設備】店の内装工事</t>
        </is>
      </c>
      <c r="B4" s="7" t="n">
        <v>3000000</v>
      </c>
      <c r="D4" s="6" t="inlineStr">
        <is>
          <t>自己資金</t>
        </is>
      </c>
      <c r="E4" s="7" t="n">
        <v>2500000</v>
      </c>
    </row>
    <row r="5" ht="20" customHeight="1">
      <c r="A5" s="6" t="inlineStr">
        <is>
          <t>【設備】機械・設備</t>
        </is>
      </c>
      <c r="B5" s="7" t="n">
        <v>2000000</v>
      </c>
      <c r="D5" s="6" t="inlineStr">
        <is>
          <t>親族・知人からの借入</t>
        </is>
      </c>
      <c r="E5" s="7" t="n">
        <v>500000</v>
      </c>
    </row>
    <row r="6" ht="20" customHeight="1">
      <c r="A6" s="6" t="inlineStr">
        <is>
          <t>【設備】備品(テーブル・いすなど)</t>
        </is>
      </c>
      <c r="B6" s="7" t="n">
        <v>500000</v>
      </c>
      <c r="D6" s="6" t="inlineStr">
        <is>
          <t>金融機関からの借入</t>
        </is>
      </c>
      <c r="E6" s="7" t="n">
        <v>4000000</v>
      </c>
    </row>
    <row r="7" ht="20" customHeight="1">
      <c r="A7" s="6" t="inlineStr">
        <is>
          <t>【設備】</t>
        </is>
      </c>
      <c r="B7" s="7" t="n"/>
      <c r="D7" s="6" t="inlineStr">
        <is>
          <t>補助金・助成金</t>
        </is>
      </c>
      <c r="E7" s="7" t="n"/>
    </row>
    <row r="8" ht="20" customHeight="1">
      <c r="A8" s="6" t="inlineStr">
        <is>
          <t>【運転資金】仕入れ</t>
        </is>
      </c>
      <c r="B8" s="7" t="n">
        <v>500000</v>
      </c>
      <c r="D8" s="6" t="inlineStr">
        <is>
          <t>その他</t>
        </is>
      </c>
      <c r="E8" s="7" t="n"/>
    </row>
    <row r="9" ht="20" customHeight="1">
      <c r="A9" s="6" t="inlineStr">
        <is>
          <t>【運転資金】広告</t>
        </is>
      </c>
      <c r="B9" s="7" t="n">
        <v>200000</v>
      </c>
      <c r="D9" s="6" t="inlineStr"/>
      <c r="E9" s="18" t="n"/>
    </row>
    <row r="10" ht="20" customHeight="1">
      <c r="A10" s="6" t="inlineStr">
        <is>
          <t>【運転資金】開業後の当面の経費</t>
        </is>
      </c>
      <c r="B10" s="7" t="n">
        <v>800000</v>
      </c>
      <c r="D10" s="6" t="inlineStr"/>
      <c r="E10" s="18" t="n"/>
    </row>
    <row r="11" ht="20" customHeight="1">
      <c r="A11" s="6" t="inlineStr">
        <is>
          <t>【運転資金】</t>
        </is>
      </c>
      <c r="B11" s="7" t="n"/>
      <c r="D11" s="6" t="inlineStr"/>
      <c r="E11" s="18" t="n"/>
    </row>
    <row r="12" ht="20" customHeight="1">
      <c r="A12" s="19" t="inlineStr">
        <is>
          <t>合計</t>
        </is>
      </c>
      <c r="B12" s="20">
        <f>SUM(B4:B11)</f>
        <v/>
      </c>
      <c r="D12" s="19" t="inlineStr">
        <is>
          <t>合計</t>
        </is>
      </c>
      <c r="E12" s="20">
        <f>SUM(E4:E11)</f>
        <v/>
      </c>
    </row>
    <row r="13" ht="20" customHeight="1">
      <c r="A13" s="21">
        <f>IF(E12=B12,"必要な資金と調達の合計が合っています",IF(E12&lt;B12,"調達が足りません","調達が多めです"))</f>
        <v/>
      </c>
      <c r="D13" s="22" t="inlineStr">
        <is>
          <t>調達 − 必要な資金</t>
        </is>
      </c>
      <c r="E13" s="23">
        <f>E12-B12</f>
        <v/>
      </c>
    </row>
    <row r="14" ht="20" customHeight="1"/>
    <row r="15" ht="20" customHeight="1"/>
    <row r="16" ht="20" customHeight="1">
      <c r="A16" s="24" t="inlineStr">
        <is>
          <t>借入の毎月の返済額(元利均等返済の目安)</t>
        </is>
      </c>
    </row>
    <row r="17" ht="20" customHeight="1">
      <c r="A17" s="9" t="inlineStr">
        <is>
          <t>借入額(円)</t>
        </is>
      </c>
      <c r="B17" s="7">
        <f>E6</f>
        <v/>
      </c>
    </row>
    <row r="18" ht="20" customHeight="1">
      <c r="A18" s="9" t="inlineStr">
        <is>
          <t>年利(%)</t>
        </is>
      </c>
      <c r="B18" s="25" t="n">
        <v>0.02</v>
      </c>
    </row>
    <row r="19" ht="20" customHeight="1">
      <c r="A19" s="9" t="inlineStr">
        <is>
          <t>返済期間(年)</t>
        </is>
      </c>
      <c r="B19" s="26" t="n">
        <v>5</v>
      </c>
    </row>
    <row r="20" ht="20" customHeight="1">
      <c r="A20" s="9" t="inlineStr">
        <is>
          <t>据置期間(か月)</t>
        </is>
      </c>
      <c r="B20" s="26" t="n">
        <v>0</v>
      </c>
    </row>
    <row r="21" ht="20" customHeight="1">
      <c r="A21" s="27" t="inlineStr">
        <is>
          <t>毎月の返済額</t>
        </is>
      </c>
      <c r="B21" s="20">
        <f>IF(OR(B17="",B19=""),"",ROUND(PMT(B18/12,B19*12-B20,-B17),0))</f>
        <v/>
      </c>
    </row>
    <row r="22" ht="20" customHeight="1">
      <c r="A22" s="9" t="inlineStr">
        <is>
          <t>返済の総額</t>
        </is>
      </c>
      <c r="B22" s="10">
        <f>IF(B21="","",B21*(B19*12-B20))</f>
        <v/>
      </c>
    </row>
    <row r="23" ht="20" customHeight="1">
      <c r="A23" s="9" t="inlineStr">
        <is>
          <t>うち利息</t>
        </is>
      </c>
      <c r="B23" s="10">
        <f>IF(B21="","",B22-B17)</f>
        <v/>
      </c>
    </row>
    <row r="25">
      <c r="A25" s="28" t="inlineStr">
        <is>
          <t>※借入額は、上の表の「金融機関からの借入」から入ります。実際の返済額は、借入先の条件で確かめてください。</t>
        </is>
      </c>
    </row>
    <row r="26">
      <c r="A26" s="28" t="inlineStr">
        <is>
          <t>※据置期間は利息だけを払う期間です。この表では、据置期間の利息は計算に入れていません。</t>
        </is>
      </c>
    </row>
  </sheetData>
  <mergeCells count="2">
    <mergeCell ref="A13:B13"/>
    <mergeCell ref="A1:E1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2026-10-24T02:20:34Z</dcterms:created>
  <dcterms:modified xmlns:dcterms="http://purl.org/dc/terms/" xmlns:xsi="http://www.w3.org/2001/XMLSchema-instance" xsi:type="dcterms:W3CDTF">2026-10-24T02:20:34Z</dcterms:modified>
</cp:coreProperties>
</file>