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固定資産台帳" sheetId="1" state="visible" r:id="rId1"/>
    <sheet xmlns:r="http://schemas.openxmlformats.org/officeDocument/2006/relationships" name="減価償却の計算表" sheetId="2" state="visible" r:id="rId2"/>
  </sheets>
  <definedNames>
    <definedName name="_xlnm.Print_Area" localSheetId="0">'固定資産台帳'!$A$1:$M$23</definedName>
    <definedName name="_xlnm.Print_Area" localSheetId="1">'減価償却の計算表'!$A$1:$F$33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yyyy/m/d&quot;〜&quot;"/>
    <numFmt numFmtId="166" formatCode="yyyy/m/d"/>
    <numFmt numFmtId="167" formatCode="0.000"/>
    <numFmt numFmtId="168" formatCode="0&quot;年&quot;"/>
    <numFmt numFmtId="169" formatCode="yyyy&quot;年&quot;m&quot;月&quot;"/>
    <numFmt numFmtId="170" formatCode="0&quot;月&quot;"/>
    <numFmt numFmtId="171" formatCode="0&quot;か月&quot;"/>
    <numFmt numFmtId="172" formatCode="yyyy/m"/>
  </numFmts>
  <fonts count="12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.5"/>
    </font>
    <font>
      <name val="游ゴシック"/>
      <sz val="10"/>
    </font>
    <font>
      <name val="游ゴシック"/>
      <sz val="9"/>
    </font>
    <font>
      <name val="游ゴシック"/>
      <sz val="8.5"/>
    </font>
    <font>
      <name val="游ゴシック"/>
      <b val="1"/>
      <sz val="9"/>
    </font>
    <font>
      <name val="游ゴシック"/>
      <sz val="9.5"/>
    </font>
    <font>
      <name val="游ゴシック"/>
      <b val="1"/>
      <sz val="10"/>
    </font>
    <font>
      <name val="游ゴシック"/>
      <b val="1"/>
      <sz val="15"/>
    </font>
    <font>
      <name val="游ゴシック"/>
      <sz val="10.5"/>
    </font>
    <font>
      <name val="游ゴシック"/>
      <b val="1"/>
      <sz val="10.5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165" fontId="3" fillId="3" borderId="1" applyAlignment="1" pivotButton="0" quotePrefix="0" xfId="0">
      <alignment horizontal="center" vertical="center" shrinkToFit="1"/>
    </xf>
    <xf numFmtId="0" fontId="0" fillId="0" borderId="1" pivotButton="0" quotePrefix="0" xfId="0"/>
    <xf numFmtId="166" fontId="3" fillId="4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shrinkToFi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shrinkToFit="1"/>
    </xf>
    <xf numFmtId="0" fontId="7" fillId="3" borderId="1" applyAlignment="1" pivotButton="0" quotePrefix="0" xfId="0">
      <alignment horizontal="left" vertical="center" shrinkToFit="1"/>
    </xf>
    <xf numFmtId="0" fontId="7" fillId="3" borderId="1" applyAlignment="1" pivotButton="0" quotePrefix="0" xfId="0">
      <alignment horizontal="center" vertical="center" shrinkToFit="1"/>
    </xf>
    <xf numFmtId="166" fontId="7" fillId="3" borderId="1" applyAlignment="1" pivotButton="0" quotePrefix="0" xfId="0">
      <alignment horizontal="center" vertical="center" shrinkToFit="1"/>
    </xf>
    <xf numFmtId="3" fontId="7" fillId="3" borderId="1" applyAlignment="1" pivotButton="0" quotePrefix="0" xfId="0">
      <alignment horizontal="right" vertical="center" shrinkToFit="1"/>
    </xf>
    <xf numFmtId="1" fontId="7" fillId="3" borderId="1" applyAlignment="1" pivotButton="0" quotePrefix="0" xfId="0">
      <alignment horizontal="center" vertical="center" shrinkToFit="1"/>
    </xf>
    <xf numFmtId="167" fontId="7" fillId="4" borderId="1" applyAlignment="1" pivotButton="0" quotePrefix="0" xfId="0">
      <alignment horizontal="center" vertical="center" shrinkToFit="1"/>
    </xf>
    <xf numFmtId="3" fontId="7" fillId="4" borderId="1" applyAlignment="1" pivotButton="0" quotePrefix="0" xfId="0">
      <alignment horizontal="right" vertical="center" shrinkToFit="1"/>
    </xf>
    <xf numFmtId="1" fontId="7" fillId="4" borderId="1" applyAlignment="1" pivotButton="0" quotePrefix="0" xfId="0">
      <alignment horizontal="center" vertical="center" shrinkToFit="1"/>
    </xf>
    <xf numFmtId="3" fontId="2" fillId="5" borderId="1" applyAlignment="1" pivotButton="0" quotePrefix="0" xfId="0">
      <alignment horizontal="right" vertical="center" shrinkToFit="1"/>
    </xf>
    <xf numFmtId="0" fontId="8" fillId="4" borderId="1" applyAlignment="1" pivotButton="0" quotePrefix="0" xfId="0">
      <alignment horizontal="center" vertical="center" shrinkToFit="1"/>
    </xf>
    <xf numFmtId="3" fontId="8" fillId="4" borderId="1" applyAlignment="1" pivotButton="0" quotePrefix="0" xfId="0">
      <alignment horizontal="right" vertical="center" shrinkToFit="1"/>
    </xf>
    <xf numFmtId="0" fontId="7" fillId="4" borderId="1" applyAlignment="1" pivotButton="0" quotePrefix="0" xfId="0">
      <alignment horizontal="center" vertical="center" shrinkToFit="1"/>
    </xf>
    <xf numFmtId="0" fontId="9" fillId="0" borderId="0" pivotButton="0" quotePrefix="0" xfId="0"/>
    <xf numFmtId="0" fontId="8" fillId="2" borderId="1" applyAlignment="1" pivotButton="0" quotePrefix="0" xfId="0">
      <alignment horizontal="center" vertical="center" shrinkToFit="1"/>
    </xf>
    <xf numFmtId="0" fontId="10" fillId="3" borderId="1" applyAlignment="1" pivotButton="0" quotePrefix="0" xfId="0">
      <alignment horizontal="center" vertical="center" shrinkToFit="1"/>
    </xf>
    <xf numFmtId="167" fontId="11" fillId="4" borderId="1" applyAlignment="1" pivotButton="0" quotePrefix="0" xfId="0">
      <alignment horizontal="center" vertical="center" shrinkToFit="1"/>
    </xf>
    <xf numFmtId="3" fontId="10" fillId="3" borderId="1" applyAlignment="1" pivotButton="0" quotePrefix="0" xfId="0">
      <alignment horizontal="center" vertical="center" shrinkToFit="1"/>
    </xf>
    <xf numFmtId="171" fontId="11" fillId="4" borderId="1" applyAlignment="1" pivotButton="0" quotePrefix="0" xfId="0">
      <alignment horizontal="center" vertical="center" shrinkToFit="1"/>
    </xf>
    <xf numFmtId="168" fontId="10" fillId="3" borderId="1" applyAlignment="1" pivotButton="0" quotePrefix="0" xfId="0">
      <alignment horizontal="center" vertical="center" shrinkToFit="1"/>
    </xf>
    <xf numFmtId="169" fontId="10" fillId="3" borderId="1" applyAlignment="1" pivotButton="0" quotePrefix="0" xfId="0">
      <alignment horizontal="center" vertical="center" shrinkToFit="1"/>
    </xf>
    <xf numFmtId="170" fontId="10" fillId="3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center" vertical="center" shrinkToFit="1"/>
    </xf>
    <xf numFmtId="172" fontId="3" fillId="4" borderId="1" applyAlignment="1" pivotButton="0" quotePrefix="0" xfId="0">
      <alignment horizontal="center" vertical="center" shrinkToFit="1"/>
    </xf>
    <xf numFmtId="1" fontId="3" fillId="4" borderId="1" applyAlignment="1" pivotButton="0" quotePrefix="0" xfId="0">
      <alignment horizontal="center" vertical="center" shrinkToFit="1"/>
    </xf>
    <xf numFmtId="3" fontId="3" fillId="4" borderId="1" applyAlignment="1" pivotButton="0" quotePrefix="0" xfId="0">
      <alignment horizontal="right" vertical="center" shrinkToFit="1"/>
    </xf>
    <xf numFmtId="3" fontId="8" fillId="5" borderId="1" applyAlignment="1" pivotButton="0" quotePrefix="0" xfId="0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18" customWidth="1" min="2" max="2"/>
    <col width="10" customWidth="1" min="3" max="3"/>
    <col width="5" customWidth="1" min="4" max="4"/>
    <col width="12" customWidth="1" min="5" max="5"/>
    <col width="11" customWidth="1" min="6" max="6"/>
    <col width="5.5" customWidth="1" min="7" max="7"/>
    <col width="6.5" customWidth="1" min="8" max="8"/>
    <col width="11" customWidth="1" min="9" max="9"/>
    <col width="5.5" customWidth="1" min="10" max="10"/>
    <col width="10.5" customWidth="1" min="11" max="11"/>
    <col width="11" customWidth="1" min="12" max="12"/>
    <col width="16" customWidth="1" min="13" max="13"/>
  </cols>
  <sheetData>
    <row r="1">
      <c r="A1" s="1" t="inlineStr">
        <is>
          <t>固定資産台帳</t>
        </is>
      </c>
      <c r="H1" s="2" t="inlineStr">
        <is>
          <t>事業年度</t>
        </is>
      </c>
      <c r="I1" s="3" t="n">
        <v>46113</v>
      </c>
      <c r="J1" s="4" t="n"/>
      <c r="K1" s="5">
        <f>IF(I1="","",EDATE(I1,12)-1)</f>
        <v/>
      </c>
      <c r="L1" s="4" t="n"/>
      <c r="M1" s="6" t="inlineStr">
        <is>
          <t>会社名・屋号</t>
        </is>
      </c>
    </row>
    <row r="2">
      <c r="A2" s="7" t="inlineStr">
        <is>
          <t>取得日・取得価額・耐用年数を入れると、定額法で当期の償却額と期末帳簿価額を自動計算します(2007年4月1日以後に取得した資産)。</t>
        </is>
      </c>
    </row>
    <row r="4" ht="30" customHeight="1">
      <c r="A4" s="8" t="inlineStr">
        <is>
          <t>No.</t>
        </is>
      </c>
      <c r="B4" s="8" t="inlineStr">
        <is>
          <t>資産の名前</t>
        </is>
      </c>
      <c r="C4" s="8" t="inlineStr">
        <is>
          <t>種類</t>
        </is>
      </c>
      <c r="D4" s="8" t="inlineStr">
        <is>
          <t>数量</t>
        </is>
      </c>
      <c r="E4" s="8" t="inlineStr">
        <is>
          <t>取得日
(使い始めた日)</t>
        </is>
      </c>
      <c r="F4" s="8" t="inlineStr">
        <is>
          <t>取得価額</t>
        </is>
      </c>
      <c r="G4" s="8" t="inlineStr">
        <is>
          <t>耐用
年数</t>
        </is>
      </c>
      <c r="H4" s="8" t="inlineStr">
        <is>
          <t>償却率</t>
        </is>
      </c>
      <c r="I4" s="8" t="inlineStr">
        <is>
          <t>期首
帳簿価額</t>
        </is>
      </c>
      <c r="J4" s="8" t="inlineStr">
        <is>
          <t>当期の
月数</t>
        </is>
      </c>
      <c r="K4" s="8" t="inlineStr">
        <is>
          <t>当期の
償却額</t>
        </is>
      </c>
      <c r="L4" s="8" t="inlineStr">
        <is>
          <t>期末
帳簿価額</t>
        </is>
      </c>
      <c r="M4" s="8" t="inlineStr">
        <is>
          <t>設置場所・備考</t>
        </is>
      </c>
    </row>
    <row r="5" ht="18" customHeight="1">
      <c r="A5" s="9" t="n">
        <v>1</v>
      </c>
      <c r="B5" s="10" t="inlineStr">
        <is>
          <t>サーバー機器</t>
        </is>
      </c>
      <c r="C5" s="10" t="inlineStr">
        <is>
          <t>器具備品</t>
        </is>
      </c>
      <c r="D5" s="11" t="n">
        <v>1</v>
      </c>
      <c r="E5" s="12" t="n">
        <v>45566</v>
      </c>
      <c r="F5" s="13" t="n">
        <v>540000</v>
      </c>
      <c r="G5" s="14" t="n">
        <v>5</v>
      </c>
      <c r="H5" s="15">
        <f>IF(G5="","",ROUNDUP(1/G5,3))</f>
        <v/>
      </c>
      <c r="I5" s="16">
        <f>IF(OR(E5="",F5="",G5=""),"",IF(E5&gt;$K$1,"",MAX(1,F5-INT(F5*H5*MAX(0,(YEAR($I$1)-YEAR(E5))*12+MONTH($I$1)-MONTH(E5))/12))))</f>
        <v/>
      </c>
      <c r="J5" s="17">
        <f>IF(I5="","",IF(E5&lt;$I$1,12,(YEAR($K$1)-YEAR(E5))*12+MONTH($K$1)-MONTH(E5)+1))</f>
        <v/>
      </c>
      <c r="K5" s="18">
        <f>IF(I5="","",MIN(I5-1,INT(F5*H5*J5/12)))</f>
        <v/>
      </c>
      <c r="L5" s="18">
        <f>IF(I5="","",I5-K5)</f>
        <v/>
      </c>
      <c r="M5" s="10" t="inlineStr">
        <is>
          <t>事務所</t>
        </is>
      </c>
    </row>
    <row r="6" ht="18" customHeight="1">
      <c r="A6" s="9" t="n">
        <v>2</v>
      </c>
      <c r="B6" s="10" t="inlineStr">
        <is>
          <t>複合機</t>
        </is>
      </c>
      <c r="C6" s="10" t="inlineStr">
        <is>
          <t>器具備品</t>
        </is>
      </c>
      <c r="D6" s="11" t="n">
        <v>1</v>
      </c>
      <c r="E6" s="12" t="n">
        <v>45823</v>
      </c>
      <c r="F6" s="13" t="n">
        <v>900000</v>
      </c>
      <c r="G6" s="14" t="n">
        <v>5</v>
      </c>
      <c r="H6" s="15">
        <f>IF(G6="","",ROUNDUP(1/G6,3))</f>
        <v/>
      </c>
      <c r="I6" s="16">
        <f>IF(OR(E6="",F6="",G6=""),"",IF(E6&gt;$K$1,"",MAX(1,F6-INT(F6*H6*MAX(0,(YEAR($I$1)-YEAR(E6))*12+MONTH($I$1)-MONTH(E6))/12))))</f>
        <v/>
      </c>
      <c r="J6" s="17">
        <f>IF(I6="","",IF(E6&lt;$I$1,12,(YEAR($K$1)-YEAR(E6))*12+MONTH($K$1)-MONTH(E6)+1))</f>
        <v/>
      </c>
      <c r="K6" s="18">
        <f>IF(I6="","",MIN(I6-1,INT(F6*H6*J6/12)))</f>
        <v/>
      </c>
      <c r="L6" s="18">
        <f>IF(I6="","",I6-K6)</f>
        <v/>
      </c>
      <c r="M6" s="10" t="inlineStr">
        <is>
          <t>事務所</t>
        </is>
      </c>
    </row>
    <row r="7" ht="18" customHeight="1">
      <c r="A7" s="9" t="n">
        <v>3</v>
      </c>
      <c r="B7" s="10" t="inlineStr">
        <is>
          <t>営業車</t>
        </is>
      </c>
      <c r="C7" s="10" t="inlineStr">
        <is>
          <t>車両運搬具</t>
        </is>
      </c>
      <c r="D7" s="11" t="n">
        <v>1</v>
      </c>
      <c r="E7" s="12" t="n">
        <v>46235</v>
      </c>
      <c r="F7" s="13" t="n">
        <v>2400000</v>
      </c>
      <c r="G7" s="14" t="n">
        <v>6</v>
      </c>
      <c r="H7" s="15">
        <f>IF(G7="","",ROUNDUP(1/G7,3))</f>
        <v/>
      </c>
      <c r="I7" s="16">
        <f>IF(OR(E7="",F7="",G7=""),"",IF(E7&gt;$K$1,"",MAX(1,F7-INT(F7*H7*MAX(0,(YEAR($I$1)-YEAR(E7))*12+MONTH($I$1)-MONTH(E7))/12))))</f>
        <v/>
      </c>
      <c r="J7" s="17">
        <f>IF(I7="","",IF(E7&lt;$I$1,12,(YEAR($K$1)-YEAR(E7))*12+MONTH($K$1)-MONTH(E7)+1))</f>
        <v/>
      </c>
      <c r="K7" s="18">
        <f>IF(I7="","",MIN(I7-1,INT(F7*H7*J7/12)))</f>
        <v/>
      </c>
      <c r="L7" s="18">
        <f>IF(I7="","",I7-K7)</f>
        <v/>
      </c>
      <c r="M7" s="10" t="inlineStr">
        <is>
          <t>駐車場</t>
        </is>
      </c>
    </row>
    <row r="8" ht="18" customHeight="1">
      <c r="A8" s="9" t="n">
        <v>4</v>
      </c>
      <c r="B8" s="10" t="inlineStr">
        <is>
          <t>店舗の内装工事</t>
        </is>
      </c>
      <c r="C8" s="10" t="inlineStr">
        <is>
          <t>建物附属設備</t>
        </is>
      </c>
      <c r="D8" s="11" t="n">
        <v>1</v>
      </c>
      <c r="E8" s="12" t="n">
        <v>44652</v>
      </c>
      <c r="F8" s="13" t="n">
        <v>3000000</v>
      </c>
      <c r="G8" s="14" t="n">
        <v>15</v>
      </c>
      <c r="H8" s="15">
        <f>IF(G8="","",ROUNDUP(1/G8,3))</f>
        <v/>
      </c>
      <c r="I8" s="16">
        <f>IF(OR(E8="",F8="",G8=""),"",IF(E8&gt;$K$1,"",MAX(1,F8-INT(F8*H8*MAX(0,(YEAR($I$1)-YEAR(E8))*12+MONTH($I$1)-MONTH(E8))/12))))</f>
        <v/>
      </c>
      <c r="J8" s="17">
        <f>IF(I8="","",IF(E8&lt;$I$1,12,(YEAR($K$1)-YEAR(E8))*12+MONTH($K$1)-MONTH(E8)+1))</f>
        <v/>
      </c>
      <c r="K8" s="18">
        <f>IF(I8="","",MIN(I8-1,INT(F8*H8*J8/12)))</f>
        <v/>
      </c>
      <c r="L8" s="18">
        <f>IF(I8="","",I8-K8)</f>
        <v/>
      </c>
      <c r="M8" s="10" t="inlineStr">
        <is>
          <t>店舗</t>
        </is>
      </c>
    </row>
    <row r="9" ht="18" customHeight="1">
      <c r="A9" s="9" t="n">
        <v>5</v>
      </c>
      <c r="B9" s="10" t="n"/>
      <c r="C9" s="10" t="n"/>
      <c r="D9" s="11" t="n"/>
      <c r="E9" s="12" t="n"/>
      <c r="F9" s="13" t="n"/>
      <c r="G9" s="14" t="n"/>
      <c r="H9" s="15">
        <f>IF(G9="","",ROUNDUP(1/G9,3))</f>
        <v/>
      </c>
      <c r="I9" s="16">
        <f>IF(OR(E9="",F9="",G9=""),"",IF(E9&gt;$K$1,"",MAX(1,F9-INT(F9*H9*MAX(0,(YEAR($I$1)-YEAR(E9))*12+MONTH($I$1)-MONTH(E9))/12))))</f>
        <v/>
      </c>
      <c r="J9" s="17">
        <f>IF(I9="","",IF(E9&lt;$I$1,12,(YEAR($K$1)-YEAR(E9))*12+MONTH($K$1)-MONTH(E9)+1))</f>
        <v/>
      </c>
      <c r="K9" s="18">
        <f>IF(I9="","",MIN(I9-1,INT(F9*H9*J9/12)))</f>
        <v/>
      </c>
      <c r="L9" s="18">
        <f>IF(I9="","",I9-K9)</f>
        <v/>
      </c>
      <c r="M9" s="10" t="n"/>
    </row>
    <row r="10" ht="18" customHeight="1">
      <c r="A10" s="9" t="n">
        <v>6</v>
      </c>
      <c r="B10" s="10" t="n"/>
      <c r="C10" s="10" t="n"/>
      <c r="D10" s="11" t="n"/>
      <c r="E10" s="12" t="n"/>
      <c r="F10" s="13" t="n"/>
      <c r="G10" s="14" t="n"/>
      <c r="H10" s="15">
        <f>IF(G10="","",ROUNDUP(1/G10,3))</f>
        <v/>
      </c>
      <c r="I10" s="16">
        <f>IF(OR(E10="",F10="",G10=""),"",IF(E10&gt;$K$1,"",MAX(1,F10-INT(F10*H10*MAX(0,(YEAR($I$1)-YEAR(E10))*12+MONTH($I$1)-MONTH(E10))/12))))</f>
        <v/>
      </c>
      <c r="J10" s="17">
        <f>IF(I10="","",IF(E10&lt;$I$1,12,(YEAR($K$1)-YEAR(E10))*12+MONTH($K$1)-MONTH(E10)+1))</f>
        <v/>
      </c>
      <c r="K10" s="18">
        <f>IF(I10="","",MIN(I10-1,INT(F10*H10*J10/12)))</f>
        <v/>
      </c>
      <c r="L10" s="18">
        <f>IF(I10="","",I10-K10)</f>
        <v/>
      </c>
      <c r="M10" s="10" t="n"/>
    </row>
    <row r="11" ht="18" customHeight="1">
      <c r="A11" s="9" t="n">
        <v>7</v>
      </c>
      <c r="B11" s="10" t="n"/>
      <c r="C11" s="10" t="n"/>
      <c r="D11" s="11" t="n"/>
      <c r="E11" s="12" t="n"/>
      <c r="F11" s="13" t="n"/>
      <c r="G11" s="14" t="n"/>
      <c r="H11" s="15">
        <f>IF(G11="","",ROUNDUP(1/G11,3))</f>
        <v/>
      </c>
      <c r="I11" s="16">
        <f>IF(OR(E11="",F11="",G11=""),"",IF(E11&gt;$K$1,"",MAX(1,F11-INT(F11*H11*MAX(0,(YEAR($I$1)-YEAR(E11))*12+MONTH($I$1)-MONTH(E11))/12))))</f>
        <v/>
      </c>
      <c r="J11" s="17">
        <f>IF(I11="","",IF(E11&lt;$I$1,12,(YEAR($K$1)-YEAR(E11))*12+MONTH($K$1)-MONTH(E11)+1))</f>
        <v/>
      </c>
      <c r="K11" s="18">
        <f>IF(I11="","",MIN(I11-1,INT(F11*H11*J11/12)))</f>
        <v/>
      </c>
      <c r="L11" s="18">
        <f>IF(I11="","",I11-K11)</f>
        <v/>
      </c>
      <c r="M11" s="10" t="n"/>
    </row>
    <row r="12" ht="18" customHeight="1">
      <c r="A12" s="9" t="n">
        <v>8</v>
      </c>
      <c r="B12" s="10" t="n"/>
      <c r="C12" s="10" t="n"/>
      <c r="D12" s="11" t="n"/>
      <c r="E12" s="12" t="n"/>
      <c r="F12" s="13" t="n"/>
      <c r="G12" s="14" t="n"/>
      <c r="H12" s="15">
        <f>IF(G12="","",ROUNDUP(1/G12,3))</f>
        <v/>
      </c>
      <c r="I12" s="16">
        <f>IF(OR(E12="",F12="",G12=""),"",IF(E12&gt;$K$1,"",MAX(1,F12-INT(F12*H12*MAX(0,(YEAR($I$1)-YEAR(E12))*12+MONTH($I$1)-MONTH(E12))/12))))</f>
        <v/>
      </c>
      <c r="J12" s="17">
        <f>IF(I12="","",IF(E12&lt;$I$1,12,(YEAR($K$1)-YEAR(E12))*12+MONTH($K$1)-MONTH(E12)+1))</f>
        <v/>
      </c>
      <c r="K12" s="18">
        <f>IF(I12="","",MIN(I12-1,INT(F12*H12*J12/12)))</f>
        <v/>
      </c>
      <c r="L12" s="18">
        <f>IF(I12="","",I12-K12)</f>
        <v/>
      </c>
      <c r="M12" s="10" t="n"/>
    </row>
    <row r="13" ht="18" customHeight="1">
      <c r="A13" s="9" t="n">
        <v>9</v>
      </c>
      <c r="B13" s="10" t="n"/>
      <c r="C13" s="10" t="n"/>
      <c r="D13" s="11" t="n"/>
      <c r="E13" s="12" t="n"/>
      <c r="F13" s="13" t="n"/>
      <c r="G13" s="14" t="n"/>
      <c r="H13" s="15">
        <f>IF(G13="","",ROUNDUP(1/G13,3))</f>
        <v/>
      </c>
      <c r="I13" s="16">
        <f>IF(OR(E13="",F13="",G13=""),"",IF(E13&gt;$K$1,"",MAX(1,F13-INT(F13*H13*MAX(0,(YEAR($I$1)-YEAR(E13))*12+MONTH($I$1)-MONTH(E13))/12))))</f>
        <v/>
      </c>
      <c r="J13" s="17">
        <f>IF(I13="","",IF(E13&lt;$I$1,12,(YEAR($K$1)-YEAR(E13))*12+MONTH($K$1)-MONTH(E13)+1))</f>
        <v/>
      </c>
      <c r="K13" s="18">
        <f>IF(I13="","",MIN(I13-1,INT(F13*H13*J13/12)))</f>
        <v/>
      </c>
      <c r="L13" s="18">
        <f>IF(I13="","",I13-K13)</f>
        <v/>
      </c>
      <c r="M13" s="10" t="n"/>
    </row>
    <row r="14" ht="18" customHeight="1">
      <c r="A14" s="9" t="n">
        <v>10</v>
      </c>
      <c r="B14" s="10" t="n"/>
      <c r="C14" s="10" t="n"/>
      <c r="D14" s="11" t="n"/>
      <c r="E14" s="12" t="n"/>
      <c r="F14" s="13" t="n"/>
      <c r="G14" s="14" t="n"/>
      <c r="H14" s="15">
        <f>IF(G14="","",ROUNDUP(1/G14,3))</f>
        <v/>
      </c>
      <c r="I14" s="16">
        <f>IF(OR(E14="",F14="",G14=""),"",IF(E14&gt;$K$1,"",MAX(1,F14-INT(F14*H14*MAX(0,(YEAR($I$1)-YEAR(E14))*12+MONTH($I$1)-MONTH(E14))/12))))</f>
        <v/>
      </c>
      <c r="J14" s="17">
        <f>IF(I14="","",IF(E14&lt;$I$1,12,(YEAR($K$1)-YEAR(E14))*12+MONTH($K$1)-MONTH(E14)+1))</f>
        <v/>
      </c>
      <c r="K14" s="18">
        <f>IF(I14="","",MIN(I14-1,INT(F14*H14*J14/12)))</f>
        <v/>
      </c>
      <c r="L14" s="18">
        <f>IF(I14="","",I14-K14)</f>
        <v/>
      </c>
      <c r="M14" s="10" t="n"/>
    </row>
    <row r="15" ht="18" customHeight="1">
      <c r="A15" s="9" t="n">
        <v>11</v>
      </c>
      <c r="B15" s="10" t="n"/>
      <c r="C15" s="10" t="n"/>
      <c r="D15" s="11" t="n"/>
      <c r="E15" s="12" t="n"/>
      <c r="F15" s="13" t="n"/>
      <c r="G15" s="14" t="n"/>
      <c r="H15" s="15">
        <f>IF(G15="","",ROUNDUP(1/G15,3))</f>
        <v/>
      </c>
      <c r="I15" s="16">
        <f>IF(OR(E15="",F15="",G15=""),"",IF(E15&gt;$K$1,"",MAX(1,F15-INT(F15*H15*MAX(0,(YEAR($I$1)-YEAR(E15))*12+MONTH($I$1)-MONTH(E15))/12))))</f>
        <v/>
      </c>
      <c r="J15" s="17">
        <f>IF(I15="","",IF(E15&lt;$I$1,12,(YEAR($K$1)-YEAR(E15))*12+MONTH($K$1)-MONTH(E15)+1))</f>
        <v/>
      </c>
      <c r="K15" s="18">
        <f>IF(I15="","",MIN(I15-1,INT(F15*H15*J15/12)))</f>
        <v/>
      </c>
      <c r="L15" s="18">
        <f>IF(I15="","",I15-K15)</f>
        <v/>
      </c>
      <c r="M15" s="10" t="n"/>
    </row>
    <row r="16" ht="18" customHeight="1">
      <c r="A16" s="9" t="n">
        <v>12</v>
      </c>
      <c r="B16" s="10" t="n"/>
      <c r="C16" s="10" t="n"/>
      <c r="D16" s="11" t="n"/>
      <c r="E16" s="12" t="n"/>
      <c r="F16" s="13" t="n"/>
      <c r="G16" s="14" t="n"/>
      <c r="H16" s="15">
        <f>IF(G16="","",ROUNDUP(1/G16,3))</f>
        <v/>
      </c>
      <c r="I16" s="16">
        <f>IF(OR(E16="",F16="",G16=""),"",IF(E16&gt;$K$1,"",MAX(1,F16-INT(F16*H16*MAX(0,(YEAR($I$1)-YEAR(E16))*12+MONTH($I$1)-MONTH(E16))/12))))</f>
        <v/>
      </c>
      <c r="J16" s="17">
        <f>IF(I16="","",IF(E16&lt;$I$1,12,(YEAR($K$1)-YEAR(E16))*12+MONTH($K$1)-MONTH(E16)+1))</f>
        <v/>
      </c>
      <c r="K16" s="18">
        <f>IF(I16="","",MIN(I16-1,INT(F16*H16*J16/12)))</f>
        <v/>
      </c>
      <c r="L16" s="18">
        <f>IF(I16="","",I16-K16)</f>
        <v/>
      </c>
      <c r="M16" s="10" t="n"/>
    </row>
    <row r="17" ht="18" customHeight="1">
      <c r="A17" s="9" t="n">
        <v>13</v>
      </c>
      <c r="B17" s="10" t="n"/>
      <c r="C17" s="10" t="n"/>
      <c r="D17" s="11" t="n"/>
      <c r="E17" s="12" t="n"/>
      <c r="F17" s="13" t="n"/>
      <c r="G17" s="14" t="n"/>
      <c r="H17" s="15">
        <f>IF(G17="","",ROUNDUP(1/G17,3))</f>
        <v/>
      </c>
      <c r="I17" s="16">
        <f>IF(OR(E17="",F17="",G17=""),"",IF(E17&gt;$K$1,"",MAX(1,F17-INT(F17*H17*MAX(0,(YEAR($I$1)-YEAR(E17))*12+MONTH($I$1)-MONTH(E17))/12))))</f>
        <v/>
      </c>
      <c r="J17" s="17">
        <f>IF(I17="","",IF(E17&lt;$I$1,12,(YEAR($K$1)-YEAR(E17))*12+MONTH($K$1)-MONTH(E17)+1))</f>
        <v/>
      </c>
      <c r="K17" s="18">
        <f>IF(I17="","",MIN(I17-1,INT(F17*H17*J17/12)))</f>
        <v/>
      </c>
      <c r="L17" s="18">
        <f>IF(I17="","",I17-K17)</f>
        <v/>
      </c>
      <c r="M17" s="10" t="n"/>
    </row>
    <row r="18" ht="18" customHeight="1">
      <c r="A18" s="9" t="n">
        <v>14</v>
      </c>
      <c r="B18" s="10" t="n"/>
      <c r="C18" s="10" t="n"/>
      <c r="D18" s="11" t="n"/>
      <c r="E18" s="12" t="n"/>
      <c r="F18" s="13" t="n"/>
      <c r="G18" s="14" t="n"/>
      <c r="H18" s="15">
        <f>IF(G18="","",ROUNDUP(1/G18,3))</f>
        <v/>
      </c>
      <c r="I18" s="16">
        <f>IF(OR(E18="",F18="",G18=""),"",IF(E18&gt;$K$1,"",MAX(1,F18-INT(F18*H18*MAX(0,(YEAR($I$1)-YEAR(E18))*12+MONTH($I$1)-MONTH(E18))/12))))</f>
        <v/>
      </c>
      <c r="J18" s="17">
        <f>IF(I18="","",IF(E18&lt;$I$1,12,(YEAR($K$1)-YEAR(E18))*12+MONTH($K$1)-MONTH(E18)+1))</f>
        <v/>
      </c>
      <c r="K18" s="18">
        <f>IF(I18="","",MIN(I18-1,INT(F18*H18*J18/12)))</f>
        <v/>
      </c>
      <c r="L18" s="18">
        <f>IF(I18="","",I18-K18)</f>
        <v/>
      </c>
      <c r="M18" s="10" t="n"/>
    </row>
    <row r="19" ht="18" customHeight="1">
      <c r="A19" s="9" t="n">
        <v>15</v>
      </c>
      <c r="B19" s="10" t="n"/>
      <c r="C19" s="10" t="n"/>
      <c r="D19" s="11" t="n"/>
      <c r="E19" s="12" t="n"/>
      <c r="F19" s="13" t="n"/>
      <c r="G19" s="14" t="n"/>
      <c r="H19" s="15">
        <f>IF(G19="","",ROUNDUP(1/G19,3))</f>
        <v/>
      </c>
      <c r="I19" s="16">
        <f>IF(OR(E19="",F19="",G19=""),"",IF(E19&gt;$K$1,"",MAX(1,F19-INT(F19*H19*MAX(0,(YEAR($I$1)-YEAR(E19))*12+MONTH($I$1)-MONTH(E19))/12))))</f>
        <v/>
      </c>
      <c r="J19" s="17">
        <f>IF(I19="","",IF(E19&lt;$I$1,12,(YEAR($K$1)-YEAR(E19))*12+MONTH($K$1)-MONTH(E19)+1))</f>
        <v/>
      </c>
      <c r="K19" s="18">
        <f>IF(I19="","",MIN(I19-1,INT(F19*H19*J19/12)))</f>
        <v/>
      </c>
      <c r="L19" s="18">
        <f>IF(I19="","",I19-K19)</f>
        <v/>
      </c>
      <c r="M19" s="10" t="n"/>
    </row>
    <row r="20">
      <c r="A20" s="19" t="inlineStr">
        <is>
          <t>合計</t>
        </is>
      </c>
      <c r="B20" s="4" t="n"/>
      <c r="C20" s="4" t="n"/>
      <c r="D20" s="4" t="n"/>
      <c r="E20" s="4" t="n"/>
      <c r="F20" s="20">
        <f>SUM(F5:F19)</f>
        <v/>
      </c>
      <c r="G20" s="21" t="n"/>
      <c r="H20" s="21" t="n"/>
      <c r="I20" s="20">
        <f>SUM(I5:I19)</f>
        <v/>
      </c>
      <c r="J20" s="21" t="n"/>
      <c r="K20" s="20">
        <f>SUM(K5:K19)</f>
        <v/>
      </c>
      <c r="L20" s="20">
        <f>SUM(L5:L19)</f>
        <v/>
      </c>
      <c r="M20" s="21" t="n"/>
    </row>
    <row r="22">
      <c r="A22" s="7" t="inlineStr">
        <is>
          <t>※月数は、使い始めた月を1か月として数えます。償却額は1円未満を切り捨て、最後の年は帳簿価額1円(備忘価額)を残します。</t>
        </is>
      </c>
    </row>
    <row r="23">
      <c r="A23" s="7" t="inlineStr">
        <is>
          <t>※定率法を選んだ資産、中古資産、少額減価償却資産の特例などは計算が異なります。申告の際は、税理士や国税庁の資料で確認してください。</t>
        </is>
      </c>
    </row>
  </sheetData>
  <mergeCells count="4">
    <mergeCell ref="A1:F1"/>
    <mergeCell ref="I1:J1"/>
    <mergeCell ref="A20:E20"/>
    <mergeCell ref="K1:L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4" customWidth="1" min="4" max="4"/>
    <col width="14" customWidth="1" min="5" max="5"/>
    <col width="14" customWidth="1" min="6" max="6"/>
  </cols>
  <sheetData>
    <row r="1">
      <c r="A1" s="22" t="inlineStr">
        <is>
          <t>減価償却の計算表(定額法)</t>
        </is>
      </c>
    </row>
    <row r="3">
      <c r="A3" s="23" t="inlineStr">
        <is>
          <t>資産の名前</t>
        </is>
      </c>
      <c r="B3" s="24" t="inlineStr">
        <is>
          <t>複合機</t>
        </is>
      </c>
      <c r="C3" s="4" t="n"/>
      <c r="D3" s="23" t="inlineStr">
        <is>
          <t>償却率</t>
        </is>
      </c>
      <c r="E3" s="25">
        <f>IF(B5="","",ROUNDUP(1/B5,3))</f>
        <v/>
      </c>
    </row>
    <row r="4">
      <c r="A4" s="23" t="inlineStr">
        <is>
          <t>取得価額</t>
        </is>
      </c>
      <c r="B4" s="26" t="n">
        <v>900000</v>
      </c>
      <c r="C4" s="4" t="n"/>
      <c r="D4" s="23" t="inlineStr">
        <is>
          <t>1年目の月数</t>
        </is>
      </c>
      <c r="E4" s="27">
        <f>IF(B6="","",MOD(B7-MONTH(B6),12)+1)</f>
        <v/>
      </c>
    </row>
    <row r="5">
      <c r="A5" s="23" t="inlineStr">
        <is>
          <t>耐用年数</t>
        </is>
      </c>
      <c r="B5" s="28" t="n">
        <v>5</v>
      </c>
      <c r="C5" s="4" t="n"/>
    </row>
    <row r="6">
      <c r="A6" s="23" t="inlineStr">
        <is>
          <t>使い始めた年月</t>
        </is>
      </c>
      <c r="B6" s="29" t="n">
        <v>45809</v>
      </c>
      <c r="C6" s="4" t="n"/>
    </row>
    <row r="7">
      <c r="A7" s="23" t="inlineStr">
        <is>
          <t>決算月</t>
        </is>
      </c>
      <c r="B7" s="30" t="n">
        <v>3</v>
      </c>
      <c r="C7" s="4" t="n"/>
    </row>
    <row r="10">
      <c r="A10" s="23" t="inlineStr">
        <is>
          <t>年目</t>
        </is>
      </c>
      <c r="B10" s="23" t="inlineStr">
        <is>
          <t>決算期(年度末)</t>
        </is>
      </c>
      <c r="C10" s="23" t="inlineStr">
        <is>
          <t>月数</t>
        </is>
      </c>
      <c r="D10" s="23" t="inlineStr">
        <is>
          <t>期首帳簿価額</t>
        </is>
      </c>
      <c r="E10" s="23" t="inlineStr">
        <is>
          <t>償却額</t>
        </is>
      </c>
      <c r="F10" s="23" t="inlineStr">
        <is>
          <t>期末帳簿価額</t>
        </is>
      </c>
    </row>
    <row r="11" ht="17" customHeight="1">
      <c r="A11" s="31" t="inlineStr">
        <is>
          <t>1年目</t>
        </is>
      </c>
      <c r="B11" s="32">
        <f>IF($B$6="","",DATE(YEAR($B$6)+IF(MONTH($B$6)&gt;$B$7,1,0),$B$7+1,0))</f>
        <v/>
      </c>
      <c r="C11" s="33">
        <f>IF($E$4="","",$E$4)</f>
        <v/>
      </c>
      <c r="D11" s="34">
        <f>IF($B$4="","",$B$4)</f>
        <v/>
      </c>
      <c r="E11" s="35">
        <f>IF(D11="","",MIN(D11-1,INT($B$4*$E$3*C11/12)))</f>
        <v/>
      </c>
      <c r="F11" s="35">
        <f>IF(D11="","",D11-E11)</f>
        <v/>
      </c>
    </row>
    <row r="12" ht="17" customHeight="1">
      <c r="A12" s="31" t="inlineStr">
        <is>
          <t>2年目</t>
        </is>
      </c>
      <c r="B12" s="32">
        <f>IF(OR(B11="",F11="",F11&lt;=1),"",EDATE(B11,12))</f>
        <v/>
      </c>
      <c r="C12" s="33">
        <f>IF(B12="","",12)</f>
        <v/>
      </c>
      <c r="D12" s="34">
        <f>IF(B12="","",F11)</f>
        <v/>
      </c>
      <c r="E12" s="35">
        <f>IF(D12="","",MIN(D12-1,INT($B$4*$E$3*C12/12)))</f>
        <v/>
      </c>
      <c r="F12" s="35">
        <f>IF(D12="","",D12-E12)</f>
        <v/>
      </c>
    </row>
    <row r="13" ht="17" customHeight="1">
      <c r="A13" s="31" t="inlineStr">
        <is>
          <t>3年目</t>
        </is>
      </c>
      <c r="B13" s="32">
        <f>IF(OR(B12="",F12="",F12&lt;=1),"",EDATE(B12,12))</f>
        <v/>
      </c>
      <c r="C13" s="33">
        <f>IF(B13="","",12)</f>
        <v/>
      </c>
      <c r="D13" s="34">
        <f>IF(B13="","",F12)</f>
        <v/>
      </c>
      <c r="E13" s="35">
        <f>IF(D13="","",MIN(D13-1,INT($B$4*$E$3*C13/12)))</f>
        <v/>
      </c>
      <c r="F13" s="35">
        <f>IF(D13="","",D13-E13)</f>
        <v/>
      </c>
    </row>
    <row r="14" ht="17" customHeight="1">
      <c r="A14" s="31" t="inlineStr">
        <is>
          <t>4年目</t>
        </is>
      </c>
      <c r="B14" s="32">
        <f>IF(OR(B13="",F13="",F13&lt;=1),"",EDATE(B13,12))</f>
        <v/>
      </c>
      <c r="C14" s="33">
        <f>IF(B14="","",12)</f>
        <v/>
      </c>
      <c r="D14" s="34">
        <f>IF(B14="","",F13)</f>
        <v/>
      </c>
      <c r="E14" s="35">
        <f>IF(D14="","",MIN(D14-1,INT($B$4*$E$3*C14/12)))</f>
        <v/>
      </c>
      <c r="F14" s="35">
        <f>IF(D14="","",D14-E14)</f>
        <v/>
      </c>
    </row>
    <row r="15" ht="17" customHeight="1">
      <c r="A15" s="31" t="inlineStr">
        <is>
          <t>5年目</t>
        </is>
      </c>
      <c r="B15" s="32">
        <f>IF(OR(B14="",F14="",F14&lt;=1),"",EDATE(B14,12))</f>
        <v/>
      </c>
      <c r="C15" s="33">
        <f>IF(B15="","",12)</f>
        <v/>
      </c>
      <c r="D15" s="34">
        <f>IF(B15="","",F14)</f>
        <v/>
      </c>
      <c r="E15" s="35">
        <f>IF(D15="","",MIN(D15-1,INT($B$4*$E$3*C15/12)))</f>
        <v/>
      </c>
      <c r="F15" s="35">
        <f>IF(D15="","",D15-E15)</f>
        <v/>
      </c>
    </row>
    <row r="16" ht="17" customHeight="1">
      <c r="A16" s="31" t="inlineStr">
        <is>
          <t>6年目</t>
        </is>
      </c>
      <c r="B16" s="32">
        <f>IF(OR(B15="",F15="",F15&lt;=1),"",EDATE(B15,12))</f>
        <v/>
      </c>
      <c r="C16" s="33">
        <f>IF(B16="","",12)</f>
        <v/>
      </c>
      <c r="D16" s="34">
        <f>IF(B16="","",F15)</f>
        <v/>
      </c>
      <c r="E16" s="35">
        <f>IF(D16="","",MIN(D16-1,INT($B$4*$E$3*C16/12)))</f>
        <v/>
      </c>
      <c r="F16" s="35">
        <f>IF(D16="","",D16-E16)</f>
        <v/>
      </c>
    </row>
    <row r="17" ht="17" customHeight="1">
      <c r="A17" s="31" t="inlineStr">
        <is>
          <t>7年目</t>
        </is>
      </c>
      <c r="B17" s="32">
        <f>IF(OR(B16="",F16="",F16&lt;=1),"",EDATE(B16,12))</f>
        <v/>
      </c>
      <c r="C17" s="33">
        <f>IF(B17="","",12)</f>
        <v/>
      </c>
      <c r="D17" s="34">
        <f>IF(B17="","",F16)</f>
        <v/>
      </c>
      <c r="E17" s="35">
        <f>IF(D17="","",MIN(D17-1,INT($B$4*$E$3*C17/12)))</f>
        <v/>
      </c>
      <c r="F17" s="35">
        <f>IF(D17="","",D17-E17)</f>
        <v/>
      </c>
    </row>
    <row r="18" ht="17" customHeight="1">
      <c r="A18" s="31" t="inlineStr">
        <is>
          <t>8年目</t>
        </is>
      </c>
      <c r="B18" s="32">
        <f>IF(OR(B17="",F17="",F17&lt;=1),"",EDATE(B17,12))</f>
        <v/>
      </c>
      <c r="C18" s="33">
        <f>IF(B18="","",12)</f>
        <v/>
      </c>
      <c r="D18" s="34">
        <f>IF(B18="","",F17)</f>
        <v/>
      </c>
      <c r="E18" s="35">
        <f>IF(D18="","",MIN(D18-1,INT($B$4*$E$3*C18/12)))</f>
        <v/>
      </c>
      <c r="F18" s="35">
        <f>IF(D18="","",D18-E18)</f>
        <v/>
      </c>
    </row>
    <row r="19" ht="17" customHeight="1">
      <c r="A19" s="31" t="inlineStr">
        <is>
          <t>9年目</t>
        </is>
      </c>
      <c r="B19" s="32">
        <f>IF(OR(B18="",F18="",F18&lt;=1),"",EDATE(B18,12))</f>
        <v/>
      </c>
      <c r="C19" s="33">
        <f>IF(B19="","",12)</f>
        <v/>
      </c>
      <c r="D19" s="34">
        <f>IF(B19="","",F18)</f>
        <v/>
      </c>
      <c r="E19" s="35">
        <f>IF(D19="","",MIN(D19-1,INT($B$4*$E$3*C19/12)))</f>
        <v/>
      </c>
      <c r="F19" s="35">
        <f>IF(D19="","",D19-E19)</f>
        <v/>
      </c>
    </row>
    <row r="20" ht="17" customHeight="1">
      <c r="A20" s="31" t="inlineStr">
        <is>
          <t>10年目</t>
        </is>
      </c>
      <c r="B20" s="32">
        <f>IF(OR(B19="",F19="",F19&lt;=1),"",EDATE(B19,12))</f>
        <v/>
      </c>
      <c r="C20" s="33">
        <f>IF(B20="","",12)</f>
        <v/>
      </c>
      <c r="D20" s="34">
        <f>IF(B20="","",F19)</f>
        <v/>
      </c>
      <c r="E20" s="35">
        <f>IF(D20="","",MIN(D20-1,INT($B$4*$E$3*C20/12)))</f>
        <v/>
      </c>
      <c r="F20" s="35">
        <f>IF(D20="","",D20-E20)</f>
        <v/>
      </c>
    </row>
    <row r="21" ht="17" customHeight="1">
      <c r="A21" s="31" t="inlineStr">
        <is>
          <t>11年目</t>
        </is>
      </c>
      <c r="B21" s="32">
        <f>IF(OR(B20="",F20="",F20&lt;=1),"",EDATE(B20,12))</f>
        <v/>
      </c>
      <c r="C21" s="33">
        <f>IF(B21="","",12)</f>
        <v/>
      </c>
      <c r="D21" s="34">
        <f>IF(B21="","",F20)</f>
        <v/>
      </c>
      <c r="E21" s="35">
        <f>IF(D21="","",MIN(D21-1,INT($B$4*$E$3*C21/12)))</f>
        <v/>
      </c>
      <c r="F21" s="35">
        <f>IF(D21="","",D21-E21)</f>
        <v/>
      </c>
    </row>
    <row r="22" ht="17" customHeight="1">
      <c r="A22" s="31" t="inlineStr">
        <is>
          <t>12年目</t>
        </is>
      </c>
      <c r="B22" s="32">
        <f>IF(OR(B21="",F21="",F21&lt;=1),"",EDATE(B21,12))</f>
        <v/>
      </c>
      <c r="C22" s="33">
        <f>IF(B22="","",12)</f>
        <v/>
      </c>
      <c r="D22" s="34">
        <f>IF(B22="","",F21)</f>
        <v/>
      </c>
      <c r="E22" s="35">
        <f>IF(D22="","",MIN(D22-1,INT($B$4*$E$3*C22/12)))</f>
        <v/>
      </c>
      <c r="F22" s="35">
        <f>IF(D22="","",D22-E22)</f>
        <v/>
      </c>
    </row>
    <row r="23" ht="17" customHeight="1">
      <c r="A23" s="31" t="inlineStr">
        <is>
          <t>13年目</t>
        </is>
      </c>
      <c r="B23" s="32">
        <f>IF(OR(B22="",F22="",F22&lt;=1),"",EDATE(B22,12))</f>
        <v/>
      </c>
      <c r="C23" s="33">
        <f>IF(B23="","",12)</f>
        <v/>
      </c>
      <c r="D23" s="34">
        <f>IF(B23="","",F22)</f>
        <v/>
      </c>
      <c r="E23" s="35">
        <f>IF(D23="","",MIN(D23-1,INT($B$4*$E$3*C23/12)))</f>
        <v/>
      </c>
      <c r="F23" s="35">
        <f>IF(D23="","",D23-E23)</f>
        <v/>
      </c>
    </row>
    <row r="24" ht="17" customHeight="1">
      <c r="A24" s="31" t="inlineStr">
        <is>
          <t>14年目</t>
        </is>
      </c>
      <c r="B24" s="32">
        <f>IF(OR(B23="",F23="",F23&lt;=1),"",EDATE(B23,12))</f>
        <v/>
      </c>
      <c r="C24" s="33">
        <f>IF(B24="","",12)</f>
        <v/>
      </c>
      <c r="D24" s="34">
        <f>IF(B24="","",F23)</f>
        <v/>
      </c>
      <c r="E24" s="35">
        <f>IF(D24="","",MIN(D24-1,INT($B$4*$E$3*C24/12)))</f>
        <v/>
      </c>
      <c r="F24" s="35">
        <f>IF(D24="","",D24-E24)</f>
        <v/>
      </c>
    </row>
    <row r="25" ht="17" customHeight="1">
      <c r="A25" s="31" t="inlineStr">
        <is>
          <t>15年目</t>
        </is>
      </c>
      <c r="B25" s="32">
        <f>IF(OR(B24="",F24="",F24&lt;=1),"",EDATE(B24,12))</f>
        <v/>
      </c>
      <c r="C25" s="33">
        <f>IF(B25="","",12)</f>
        <v/>
      </c>
      <c r="D25" s="34">
        <f>IF(B25="","",F24)</f>
        <v/>
      </c>
      <c r="E25" s="35">
        <f>IF(D25="","",MIN(D25-1,INT($B$4*$E$3*C25/12)))</f>
        <v/>
      </c>
      <c r="F25" s="35">
        <f>IF(D25="","",D25-E25)</f>
        <v/>
      </c>
    </row>
    <row r="26" ht="17" customHeight="1">
      <c r="A26" s="31" t="inlineStr">
        <is>
          <t>16年目</t>
        </is>
      </c>
      <c r="B26" s="32">
        <f>IF(OR(B25="",F25="",F25&lt;=1),"",EDATE(B25,12))</f>
        <v/>
      </c>
      <c r="C26" s="33">
        <f>IF(B26="","",12)</f>
        <v/>
      </c>
      <c r="D26" s="34">
        <f>IF(B26="","",F25)</f>
        <v/>
      </c>
      <c r="E26" s="35">
        <f>IF(D26="","",MIN(D26-1,INT($B$4*$E$3*C26/12)))</f>
        <v/>
      </c>
      <c r="F26" s="35">
        <f>IF(D26="","",D26-E26)</f>
        <v/>
      </c>
    </row>
    <row r="27" ht="17" customHeight="1">
      <c r="A27" s="31" t="inlineStr">
        <is>
          <t>17年目</t>
        </is>
      </c>
      <c r="B27" s="32">
        <f>IF(OR(B26="",F26="",F26&lt;=1),"",EDATE(B26,12))</f>
        <v/>
      </c>
      <c r="C27" s="33">
        <f>IF(B27="","",12)</f>
        <v/>
      </c>
      <c r="D27" s="34">
        <f>IF(B27="","",F26)</f>
        <v/>
      </c>
      <c r="E27" s="35">
        <f>IF(D27="","",MIN(D27-1,INT($B$4*$E$3*C27/12)))</f>
        <v/>
      </c>
      <c r="F27" s="35">
        <f>IF(D27="","",D27-E27)</f>
        <v/>
      </c>
    </row>
    <row r="28" ht="17" customHeight="1">
      <c r="A28" s="31" t="inlineStr">
        <is>
          <t>18年目</t>
        </is>
      </c>
      <c r="B28" s="32">
        <f>IF(OR(B27="",F27="",F27&lt;=1),"",EDATE(B27,12))</f>
        <v/>
      </c>
      <c r="C28" s="33">
        <f>IF(B28="","",12)</f>
        <v/>
      </c>
      <c r="D28" s="34">
        <f>IF(B28="","",F27)</f>
        <v/>
      </c>
      <c r="E28" s="35">
        <f>IF(D28="","",MIN(D28-1,INT($B$4*$E$3*C28/12)))</f>
        <v/>
      </c>
      <c r="F28" s="35">
        <f>IF(D28="","",D28-E28)</f>
        <v/>
      </c>
    </row>
    <row r="29" ht="17" customHeight="1">
      <c r="A29" s="31" t="inlineStr">
        <is>
          <t>19年目</t>
        </is>
      </c>
      <c r="B29" s="32">
        <f>IF(OR(B28="",F28="",F28&lt;=1),"",EDATE(B28,12))</f>
        <v/>
      </c>
      <c r="C29" s="33">
        <f>IF(B29="","",12)</f>
        <v/>
      </c>
      <c r="D29" s="34">
        <f>IF(B29="","",F28)</f>
        <v/>
      </c>
      <c r="E29" s="35">
        <f>IF(D29="","",MIN(D29-1,INT($B$4*$E$3*C29/12)))</f>
        <v/>
      </c>
      <c r="F29" s="35">
        <f>IF(D29="","",D29-E29)</f>
        <v/>
      </c>
    </row>
    <row r="30" ht="17" customHeight="1">
      <c r="A30" s="31" t="inlineStr">
        <is>
          <t>20年目</t>
        </is>
      </c>
      <c r="B30" s="32">
        <f>IF(OR(B29="",F29="",F29&lt;=1),"",EDATE(B29,12))</f>
        <v/>
      </c>
      <c r="C30" s="33">
        <f>IF(B30="","",12)</f>
        <v/>
      </c>
      <c r="D30" s="34">
        <f>IF(B30="","",F29)</f>
        <v/>
      </c>
      <c r="E30" s="35">
        <f>IF(D30="","",MIN(D30-1,INT($B$4*$E$3*C30/12)))</f>
        <v/>
      </c>
      <c r="F30" s="35">
        <f>IF(D30="","",D30-E30)</f>
        <v/>
      </c>
    </row>
    <row r="31" ht="17" customHeight="1">
      <c r="A31" s="31" t="inlineStr">
        <is>
          <t>21年目</t>
        </is>
      </c>
      <c r="B31" s="32">
        <f>IF(OR(B30="",F30="",F30&lt;=1),"",EDATE(B30,12))</f>
        <v/>
      </c>
      <c r="C31" s="33">
        <f>IF(B31="","",12)</f>
        <v/>
      </c>
      <c r="D31" s="34">
        <f>IF(B31="","",F30)</f>
        <v/>
      </c>
      <c r="E31" s="35">
        <f>IF(D31="","",MIN(D31-1,INT($B$4*$E$3*C31/12)))</f>
        <v/>
      </c>
      <c r="F31" s="35">
        <f>IF(D31="","",D31-E31)</f>
        <v/>
      </c>
    </row>
    <row r="33">
      <c r="A33" s="7" t="inlineStr">
        <is>
          <t>※耐用年数を過ぎた年に残りを償却し、帳簿価額1円(備忘価額)を残します。償却額は1円未満を切り捨てています。</t>
        </is>
      </c>
    </row>
  </sheetData>
  <mergeCells count="6">
    <mergeCell ref="B6:C6"/>
    <mergeCell ref="B7:C7"/>
    <mergeCell ref="B3:C3"/>
    <mergeCell ref="B5:C5"/>
    <mergeCell ref="A1:F1"/>
    <mergeCell ref="B4:C4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2026-10-24T11:12:30Z</dcterms:created>
  <dcterms:modified xmlns:dcterms="http://purl.org/dc/terms/" xmlns:xsi="http://www.w3.org/2001/XMLSchema-instance" xsi:type="dcterms:W3CDTF">2026-10-24T11:12:30Z</dcterms:modified>
</cp:coreProperties>
</file>