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シフト表" sheetId="1" state="visible" r:id="rId1"/>
  </sheets>
  <definedNames>
    <definedName name="_xlnm.Print_Area" localSheetId="0">'シフト表'!$A$1:$AL$23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"/>
    <numFmt numFmtId="165" formatCode="0;;&quot;&quot;"/>
  </numFmts>
  <fonts count="7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12"/>
    </font>
    <font>
      <name val="游ゴシック"/>
      <sz val="11"/>
    </font>
    <font>
      <name val="游ゴシック"/>
      <sz val="9"/>
    </font>
    <font>
      <name val="游ゴシック"/>
      <b val="1"/>
      <sz val="9"/>
    </font>
    <font>
      <name val="游ゴシック"/>
      <sz val="10"/>
    </font>
  </fonts>
  <fills count="4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E3F1F3"/>
      </patternFill>
    </fill>
  </fills>
  <borders count="6">
    <border>
      <left/>
      <right/>
      <top/>
      <bottom/>
      <diagonal/>
    </border>
    <border>
      <left style="thin">
        <color rgb="00777777"/>
      </left>
      <right style="thin">
        <color rgb="00777777"/>
      </right>
      <top style="thin">
        <color rgb="00777777"/>
      </top>
      <bottom style="thin">
        <color rgb="00777777"/>
      </bottom>
    </border>
    <border>
      <left/>
      <right/>
      <top style="thin">
        <color rgb="00777777"/>
      </top>
      <bottom/>
      <diagonal/>
    </border>
    <border>
      <left/>
      <right style="thin">
        <color rgb="00777777"/>
      </right>
      <top style="thin">
        <color rgb="00777777"/>
      </top>
      <bottom/>
      <diagonal/>
    </border>
    <border>
      <left/>
      <right/>
      <top style="thin">
        <color rgb="00777777"/>
      </top>
      <bottom style="thin">
        <color rgb="00777777"/>
      </bottom>
      <diagonal/>
    </border>
    <border>
      <left/>
      <right style="thin">
        <color rgb="00777777"/>
      </right>
      <top style="thin">
        <color rgb="00777777"/>
      </top>
      <bottom style="thin">
        <color rgb="00777777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0" fontId="0" fillId="0" borderId="4" pivotButton="0" quotePrefix="0" xfId="0"/>
    <xf numFmtId="0" fontId="0" fillId="0" borderId="5" pivotButton="0" quotePrefix="0" xfId="0"/>
    <xf numFmtId="0" fontId="3" fillId="0" borderId="0" applyAlignment="1" pivotButton="0" quotePrefix="0" xfId="0">
      <alignment horizontal="center" vertical="center" shrinkToFit="1"/>
    </xf>
    <xf numFmtId="0" fontId="4" fillId="0" borderId="0" pivotButton="0" quotePrefix="0" xfId="0"/>
    <xf numFmtId="0" fontId="4" fillId="3" borderId="1" applyAlignment="1" pivotButton="0" quotePrefix="0" xfId="0">
      <alignment horizontal="center" vertical="center" shrinkToFit="1"/>
    </xf>
    <xf numFmtId="164" fontId="4" fillId="3" borderId="1" applyAlignment="1" pivotButton="0" quotePrefix="0" xfId="0">
      <alignment horizontal="center" vertical="center" shrinkToFit="1"/>
    </xf>
    <xf numFmtId="0" fontId="5" fillId="3" borderId="1" applyAlignment="1" pivotButton="0" quotePrefix="0" xfId="0">
      <alignment horizontal="center" vertical="center" shrinkToFit="1"/>
    </xf>
    <xf numFmtId="0" fontId="6" fillId="0" borderId="1" applyAlignment="1" pivotButton="0" quotePrefix="0" xfId="0">
      <alignment horizontal="left" vertical="center" shrinkToFit="1"/>
    </xf>
    <xf numFmtId="0" fontId="6" fillId="0" borderId="1" applyAlignment="1" pivotButton="0" quotePrefix="0" xfId="0">
      <alignment horizontal="center" vertical="center" shrinkToFit="1"/>
    </xf>
    <xf numFmtId="165" fontId="4" fillId="0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dxfs count="3">
    <dxf>
      <fill>
        <patternFill patternType="solid">
          <fgColor rgb="00D9D9D9"/>
          <bgColor rgb="00D9D9D9"/>
        </patternFill>
      </fill>
    </dxf>
    <dxf>
      <fill>
        <patternFill patternType="solid">
          <fgColor rgb="00DCEBFA"/>
          <bgColor rgb="00DCEBFA"/>
        </patternFill>
      </fill>
    </dxf>
    <dxf>
      <fill>
        <patternFill patternType="solid">
          <fgColor rgb="00FBE1E1"/>
          <bgColor rgb="00FBE1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AL2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4" customWidth="1" min="34" max="34"/>
    <col width="4" customWidth="1" min="35" max="35"/>
    <col width="4" customWidth="1" min="36" max="36"/>
    <col width="4" customWidth="1" min="37" max="37"/>
    <col width="4" customWidth="1" min="38" max="38"/>
  </cols>
  <sheetData>
    <row r="1" ht="26" customHeight="1">
      <c r="B1" s="1" t="inlineStr">
        <is>
          <t>シフト表</t>
        </is>
      </c>
      <c r="E1" s="2" t="n">
        <v>2026</v>
      </c>
      <c r="F1" s="3" t="n"/>
      <c r="G1" s="4" t="n"/>
      <c r="H1" s="5" t="inlineStr">
        <is>
          <t>年</t>
        </is>
      </c>
      <c r="I1" s="2" t="n">
        <v>11</v>
      </c>
      <c r="J1" s="4" t="n"/>
      <c r="K1" s="5" t="inlineStr">
        <is>
          <t>月</t>
        </is>
      </c>
      <c r="M1" s="6" t="inlineStr">
        <is>
          <t>早=早番　日=日勤　遅=遅番　夜=夜勤　休=休み(記号は自由に変えられます)</t>
        </is>
      </c>
    </row>
    <row r="3">
      <c r="B3" s="7" t="inlineStr">
        <is>
          <t>日付</t>
        </is>
      </c>
      <c r="C3" s="8">
        <f>IF(MONTH(DATE($E$1,$I$1,1))=$I$1,DATE($E$1,$I$1,1),"")</f>
        <v/>
      </c>
      <c r="D3" s="8">
        <f>IF(MONTH(DATE($E$1,$I$1,2))=$I$1,DATE($E$1,$I$1,2),"")</f>
        <v/>
      </c>
      <c r="E3" s="8">
        <f>IF(MONTH(DATE($E$1,$I$1,3))=$I$1,DATE($E$1,$I$1,3),"")</f>
        <v/>
      </c>
      <c r="F3" s="8">
        <f>IF(MONTH(DATE($E$1,$I$1,4))=$I$1,DATE($E$1,$I$1,4),"")</f>
        <v/>
      </c>
      <c r="G3" s="8">
        <f>IF(MONTH(DATE($E$1,$I$1,5))=$I$1,DATE($E$1,$I$1,5),"")</f>
        <v/>
      </c>
      <c r="H3" s="8">
        <f>IF(MONTH(DATE($E$1,$I$1,6))=$I$1,DATE($E$1,$I$1,6),"")</f>
        <v/>
      </c>
      <c r="I3" s="8">
        <f>IF(MONTH(DATE($E$1,$I$1,7))=$I$1,DATE($E$1,$I$1,7),"")</f>
        <v/>
      </c>
      <c r="J3" s="8">
        <f>IF(MONTH(DATE($E$1,$I$1,8))=$I$1,DATE($E$1,$I$1,8),"")</f>
        <v/>
      </c>
      <c r="K3" s="8">
        <f>IF(MONTH(DATE($E$1,$I$1,9))=$I$1,DATE($E$1,$I$1,9),"")</f>
        <v/>
      </c>
      <c r="L3" s="8">
        <f>IF(MONTH(DATE($E$1,$I$1,10))=$I$1,DATE($E$1,$I$1,10),"")</f>
        <v/>
      </c>
      <c r="M3" s="8">
        <f>IF(MONTH(DATE($E$1,$I$1,11))=$I$1,DATE($E$1,$I$1,11),"")</f>
        <v/>
      </c>
      <c r="N3" s="8">
        <f>IF(MONTH(DATE($E$1,$I$1,12))=$I$1,DATE($E$1,$I$1,12),"")</f>
        <v/>
      </c>
      <c r="O3" s="8">
        <f>IF(MONTH(DATE($E$1,$I$1,13))=$I$1,DATE($E$1,$I$1,13),"")</f>
        <v/>
      </c>
      <c r="P3" s="8">
        <f>IF(MONTH(DATE($E$1,$I$1,14))=$I$1,DATE($E$1,$I$1,14),"")</f>
        <v/>
      </c>
      <c r="Q3" s="8">
        <f>IF(MONTH(DATE($E$1,$I$1,15))=$I$1,DATE($E$1,$I$1,15),"")</f>
        <v/>
      </c>
      <c r="R3" s="8">
        <f>IF(MONTH(DATE($E$1,$I$1,16))=$I$1,DATE($E$1,$I$1,16),"")</f>
        <v/>
      </c>
      <c r="S3" s="8">
        <f>IF(MONTH(DATE($E$1,$I$1,17))=$I$1,DATE($E$1,$I$1,17),"")</f>
        <v/>
      </c>
      <c r="T3" s="8">
        <f>IF(MONTH(DATE($E$1,$I$1,18))=$I$1,DATE($E$1,$I$1,18),"")</f>
        <v/>
      </c>
      <c r="U3" s="8">
        <f>IF(MONTH(DATE($E$1,$I$1,19))=$I$1,DATE($E$1,$I$1,19),"")</f>
        <v/>
      </c>
      <c r="V3" s="8">
        <f>IF(MONTH(DATE($E$1,$I$1,20))=$I$1,DATE($E$1,$I$1,20),"")</f>
        <v/>
      </c>
      <c r="W3" s="8">
        <f>IF(MONTH(DATE($E$1,$I$1,21))=$I$1,DATE($E$1,$I$1,21),"")</f>
        <v/>
      </c>
      <c r="X3" s="8">
        <f>IF(MONTH(DATE($E$1,$I$1,22))=$I$1,DATE($E$1,$I$1,22),"")</f>
        <v/>
      </c>
      <c r="Y3" s="8">
        <f>IF(MONTH(DATE($E$1,$I$1,23))=$I$1,DATE($E$1,$I$1,23),"")</f>
        <v/>
      </c>
      <c r="Z3" s="8">
        <f>IF(MONTH(DATE($E$1,$I$1,24))=$I$1,DATE($E$1,$I$1,24),"")</f>
        <v/>
      </c>
      <c r="AA3" s="8">
        <f>IF(MONTH(DATE($E$1,$I$1,25))=$I$1,DATE($E$1,$I$1,25),"")</f>
        <v/>
      </c>
      <c r="AB3" s="8">
        <f>IF(MONTH(DATE($E$1,$I$1,26))=$I$1,DATE($E$1,$I$1,26),"")</f>
        <v/>
      </c>
      <c r="AC3" s="8">
        <f>IF(MONTH(DATE($E$1,$I$1,27))=$I$1,DATE($E$1,$I$1,27),"")</f>
        <v/>
      </c>
      <c r="AD3" s="8">
        <f>IF(MONTH(DATE($E$1,$I$1,28))=$I$1,DATE($E$1,$I$1,28),"")</f>
        <v/>
      </c>
      <c r="AE3" s="8">
        <f>IF(MONTH(DATE($E$1,$I$1,29))=$I$1,DATE($E$1,$I$1,29),"")</f>
        <v/>
      </c>
      <c r="AF3" s="8">
        <f>IF(MONTH(DATE($E$1,$I$1,30))=$I$1,DATE($E$1,$I$1,30),"")</f>
        <v/>
      </c>
      <c r="AG3" s="8">
        <f>IF(MONTH(DATE($E$1,$I$1,31))=$I$1,DATE($E$1,$I$1,31),"")</f>
        <v/>
      </c>
      <c r="AH3" s="9" t="inlineStr">
        <is>
          <t>早</t>
        </is>
      </c>
      <c r="AI3" s="9" t="inlineStr">
        <is>
          <t>日</t>
        </is>
      </c>
      <c r="AJ3" s="9" t="inlineStr">
        <is>
          <t>遅</t>
        </is>
      </c>
      <c r="AK3" s="9" t="inlineStr">
        <is>
          <t>夜</t>
        </is>
      </c>
      <c r="AL3" s="9" t="inlineStr">
        <is>
          <t>休</t>
        </is>
      </c>
    </row>
    <row r="4">
      <c r="B4" s="7" t="inlineStr">
        <is>
          <t>曜日</t>
        </is>
      </c>
      <c r="C4" s="7">
        <f>IF(C3="","",TEXT(C3,"aaa"))</f>
        <v/>
      </c>
      <c r="D4" s="7">
        <f>IF(D3="","",TEXT(D3,"aaa"))</f>
        <v/>
      </c>
      <c r="E4" s="7">
        <f>IF(E3="","",TEXT(E3,"aaa"))</f>
        <v/>
      </c>
      <c r="F4" s="7">
        <f>IF(F3="","",TEXT(F3,"aaa"))</f>
        <v/>
      </c>
      <c r="G4" s="7">
        <f>IF(G3="","",TEXT(G3,"aaa"))</f>
        <v/>
      </c>
      <c r="H4" s="7">
        <f>IF(H3="","",TEXT(H3,"aaa"))</f>
        <v/>
      </c>
      <c r="I4" s="7">
        <f>IF(I3="","",TEXT(I3,"aaa"))</f>
        <v/>
      </c>
      <c r="J4" s="7">
        <f>IF(J3="","",TEXT(J3,"aaa"))</f>
        <v/>
      </c>
      <c r="K4" s="7">
        <f>IF(K3="","",TEXT(K3,"aaa"))</f>
        <v/>
      </c>
      <c r="L4" s="7">
        <f>IF(L3="","",TEXT(L3,"aaa"))</f>
        <v/>
      </c>
      <c r="M4" s="7">
        <f>IF(M3="","",TEXT(M3,"aaa"))</f>
        <v/>
      </c>
      <c r="N4" s="7">
        <f>IF(N3="","",TEXT(N3,"aaa"))</f>
        <v/>
      </c>
      <c r="O4" s="7">
        <f>IF(O3="","",TEXT(O3,"aaa"))</f>
        <v/>
      </c>
      <c r="P4" s="7">
        <f>IF(P3="","",TEXT(P3,"aaa"))</f>
        <v/>
      </c>
      <c r="Q4" s="7">
        <f>IF(Q3="","",TEXT(Q3,"aaa"))</f>
        <v/>
      </c>
      <c r="R4" s="7">
        <f>IF(R3="","",TEXT(R3,"aaa"))</f>
        <v/>
      </c>
      <c r="S4" s="7">
        <f>IF(S3="","",TEXT(S3,"aaa"))</f>
        <v/>
      </c>
      <c r="T4" s="7">
        <f>IF(T3="","",TEXT(T3,"aaa"))</f>
        <v/>
      </c>
      <c r="U4" s="7">
        <f>IF(U3="","",TEXT(U3,"aaa"))</f>
        <v/>
      </c>
      <c r="V4" s="7">
        <f>IF(V3="","",TEXT(V3,"aaa"))</f>
        <v/>
      </c>
      <c r="W4" s="7">
        <f>IF(W3="","",TEXT(W3,"aaa"))</f>
        <v/>
      </c>
      <c r="X4" s="7">
        <f>IF(X3="","",TEXT(X3,"aaa"))</f>
        <v/>
      </c>
      <c r="Y4" s="7">
        <f>IF(Y3="","",TEXT(Y3,"aaa"))</f>
        <v/>
      </c>
      <c r="Z4" s="7">
        <f>IF(Z3="","",TEXT(Z3,"aaa"))</f>
        <v/>
      </c>
      <c r="AA4" s="7">
        <f>IF(AA3="","",TEXT(AA3,"aaa"))</f>
        <v/>
      </c>
      <c r="AB4" s="7">
        <f>IF(AB3="","",TEXT(AB3,"aaa"))</f>
        <v/>
      </c>
      <c r="AC4" s="7">
        <f>IF(AC3="","",TEXT(AC3,"aaa"))</f>
        <v/>
      </c>
      <c r="AD4" s="7">
        <f>IF(AD3="","",TEXT(AD3,"aaa"))</f>
        <v/>
      </c>
      <c r="AE4" s="7">
        <f>IF(AE3="","",TEXT(AE3,"aaa"))</f>
        <v/>
      </c>
      <c r="AF4" s="7">
        <f>IF(AF3="","",TEXT(AF3,"aaa"))</f>
        <v/>
      </c>
      <c r="AG4" s="7">
        <f>IF(AG3="","",TEXT(AG3,"aaa"))</f>
        <v/>
      </c>
      <c r="AH4" s="7" t="inlineStr">
        <is>
          <t>回</t>
        </is>
      </c>
      <c r="AI4" s="7" t="inlineStr">
        <is>
          <t>回</t>
        </is>
      </c>
      <c r="AJ4" s="7" t="inlineStr">
        <is>
          <t>回</t>
        </is>
      </c>
      <c r="AK4" s="7" t="inlineStr">
        <is>
          <t>回</t>
        </is>
      </c>
      <c r="AL4" s="7" t="inlineStr">
        <is>
          <t>回</t>
        </is>
      </c>
    </row>
    <row r="5" ht="20" customHeight="1">
      <c r="B5" s="10" t="inlineStr">
        <is>
          <t>山田</t>
        </is>
      </c>
      <c r="C5" s="11" t="inlineStr">
        <is>
          <t>早</t>
        </is>
      </c>
      <c r="D5" s="11" t="inlineStr">
        <is>
          <t>早</t>
        </is>
      </c>
      <c r="E5" s="11" t="inlineStr">
        <is>
          <t>遅</t>
        </is>
      </c>
      <c r="F5" s="11" t="inlineStr">
        <is>
          <t>休</t>
        </is>
      </c>
      <c r="G5" s="11" t="inlineStr">
        <is>
          <t>日</t>
        </is>
      </c>
      <c r="H5" s="11" t="inlineStr">
        <is>
          <t>夜</t>
        </is>
      </c>
      <c r="I5" s="11" t="inlineStr">
        <is>
          <t>休</t>
        </is>
      </c>
      <c r="J5" s="11" t="inlineStr">
        <is>
          <t>早</t>
        </is>
      </c>
      <c r="K5" s="11" t="inlineStr">
        <is>
          <t>早</t>
        </is>
      </c>
      <c r="L5" s="11" t="inlineStr">
        <is>
          <t>遅</t>
        </is>
      </c>
      <c r="M5" s="11" t="inlineStr">
        <is>
          <t>休</t>
        </is>
      </c>
      <c r="N5" s="11" t="inlineStr">
        <is>
          <t>日</t>
        </is>
      </c>
      <c r="O5" s="11" t="inlineStr">
        <is>
          <t>夜</t>
        </is>
      </c>
      <c r="P5" s="11" t="inlineStr">
        <is>
          <t>休</t>
        </is>
      </c>
      <c r="Q5" s="11" t="inlineStr">
        <is>
          <t>早</t>
        </is>
      </c>
      <c r="R5" s="11" t="inlineStr">
        <is>
          <t>早</t>
        </is>
      </c>
      <c r="S5" s="11" t="inlineStr">
        <is>
          <t>遅</t>
        </is>
      </c>
      <c r="T5" s="11" t="inlineStr">
        <is>
          <t>休</t>
        </is>
      </c>
      <c r="U5" s="11" t="inlineStr">
        <is>
          <t>日</t>
        </is>
      </c>
      <c r="V5" s="11" t="inlineStr">
        <is>
          <t>夜</t>
        </is>
      </c>
      <c r="W5" s="11" t="inlineStr">
        <is>
          <t>休</t>
        </is>
      </c>
      <c r="X5" s="11" t="inlineStr">
        <is>
          <t>早</t>
        </is>
      </c>
      <c r="Y5" s="11" t="inlineStr">
        <is>
          <t>早</t>
        </is>
      </c>
      <c r="Z5" s="11" t="inlineStr">
        <is>
          <t>遅</t>
        </is>
      </c>
      <c r="AA5" s="11" t="inlineStr">
        <is>
          <t>休</t>
        </is>
      </c>
      <c r="AB5" s="11" t="inlineStr">
        <is>
          <t>日</t>
        </is>
      </c>
      <c r="AC5" s="11" t="inlineStr">
        <is>
          <t>夜</t>
        </is>
      </c>
      <c r="AD5" s="11" t="inlineStr">
        <is>
          <t>休</t>
        </is>
      </c>
      <c r="AE5" s="11" t="inlineStr">
        <is>
          <t>早</t>
        </is>
      </c>
      <c r="AF5" s="11" t="inlineStr">
        <is>
          <t>早</t>
        </is>
      </c>
      <c r="AG5" s="11" t="n"/>
      <c r="AH5" s="12">
        <f>SUMPRODUCT(($C5:$AG5="早")*ISNUMBER($C$3:$AG$3))</f>
        <v/>
      </c>
      <c r="AI5" s="12">
        <f>SUMPRODUCT(($C5:$AG5="日")*ISNUMBER($C$3:$AG$3))</f>
        <v/>
      </c>
      <c r="AJ5" s="12">
        <f>SUMPRODUCT(($C5:$AG5="遅")*ISNUMBER($C$3:$AG$3))</f>
        <v/>
      </c>
      <c r="AK5" s="12">
        <f>SUMPRODUCT(($C5:$AG5="夜")*ISNUMBER($C$3:$AG$3))</f>
        <v/>
      </c>
      <c r="AL5" s="12">
        <f>SUMPRODUCT(($C5:$AG5="休")*ISNUMBER($C$3:$AG$3))</f>
        <v/>
      </c>
    </row>
    <row r="6" ht="20" customHeight="1">
      <c r="B6" s="10" t="inlineStr">
        <is>
          <t>佐藤</t>
        </is>
      </c>
      <c r="C6" s="11" t="inlineStr">
        <is>
          <t>遅</t>
        </is>
      </c>
      <c r="D6" s="11" t="inlineStr">
        <is>
          <t>休</t>
        </is>
      </c>
      <c r="E6" s="11" t="inlineStr">
        <is>
          <t>日</t>
        </is>
      </c>
      <c r="F6" s="11" t="inlineStr">
        <is>
          <t>夜</t>
        </is>
      </c>
      <c r="G6" s="11" t="inlineStr">
        <is>
          <t>休</t>
        </is>
      </c>
      <c r="H6" s="11" t="inlineStr">
        <is>
          <t>早</t>
        </is>
      </c>
      <c r="I6" s="11" t="inlineStr">
        <is>
          <t>早</t>
        </is>
      </c>
      <c r="J6" s="11" t="inlineStr">
        <is>
          <t>遅</t>
        </is>
      </c>
      <c r="K6" s="11" t="inlineStr">
        <is>
          <t>休</t>
        </is>
      </c>
      <c r="L6" s="11" t="inlineStr">
        <is>
          <t>日</t>
        </is>
      </c>
      <c r="M6" s="11" t="inlineStr">
        <is>
          <t>夜</t>
        </is>
      </c>
      <c r="N6" s="11" t="inlineStr">
        <is>
          <t>休</t>
        </is>
      </c>
      <c r="O6" s="11" t="inlineStr">
        <is>
          <t>早</t>
        </is>
      </c>
      <c r="P6" s="11" t="inlineStr">
        <is>
          <t>早</t>
        </is>
      </c>
      <c r="Q6" s="11" t="inlineStr">
        <is>
          <t>遅</t>
        </is>
      </c>
      <c r="R6" s="11" t="inlineStr">
        <is>
          <t>休</t>
        </is>
      </c>
      <c r="S6" s="11" t="inlineStr">
        <is>
          <t>日</t>
        </is>
      </c>
      <c r="T6" s="11" t="inlineStr">
        <is>
          <t>夜</t>
        </is>
      </c>
      <c r="U6" s="11" t="inlineStr">
        <is>
          <t>休</t>
        </is>
      </c>
      <c r="V6" s="11" t="inlineStr">
        <is>
          <t>早</t>
        </is>
      </c>
      <c r="W6" s="11" t="inlineStr">
        <is>
          <t>早</t>
        </is>
      </c>
      <c r="X6" s="11" t="inlineStr">
        <is>
          <t>遅</t>
        </is>
      </c>
      <c r="Y6" s="11" t="inlineStr">
        <is>
          <t>休</t>
        </is>
      </c>
      <c r="Z6" s="11" t="inlineStr">
        <is>
          <t>日</t>
        </is>
      </c>
      <c r="AA6" s="11" t="inlineStr">
        <is>
          <t>夜</t>
        </is>
      </c>
      <c r="AB6" s="11" t="inlineStr">
        <is>
          <t>休</t>
        </is>
      </c>
      <c r="AC6" s="11" t="inlineStr">
        <is>
          <t>早</t>
        </is>
      </c>
      <c r="AD6" s="11" t="inlineStr">
        <is>
          <t>早</t>
        </is>
      </c>
      <c r="AE6" s="11" t="inlineStr">
        <is>
          <t>遅</t>
        </is>
      </c>
      <c r="AF6" s="11" t="inlineStr">
        <is>
          <t>休</t>
        </is>
      </c>
      <c r="AG6" s="11" t="n"/>
      <c r="AH6" s="12">
        <f>SUMPRODUCT(($C6:$AG6="早")*ISNUMBER($C$3:$AG$3))</f>
        <v/>
      </c>
      <c r="AI6" s="12">
        <f>SUMPRODUCT(($C6:$AG6="日")*ISNUMBER($C$3:$AG$3))</f>
        <v/>
      </c>
      <c r="AJ6" s="12">
        <f>SUMPRODUCT(($C6:$AG6="遅")*ISNUMBER($C$3:$AG$3))</f>
        <v/>
      </c>
      <c r="AK6" s="12">
        <f>SUMPRODUCT(($C6:$AG6="夜")*ISNUMBER($C$3:$AG$3))</f>
        <v/>
      </c>
      <c r="AL6" s="12">
        <f>SUMPRODUCT(($C6:$AG6="休")*ISNUMBER($C$3:$AG$3))</f>
        <v/>
      </c>
    </row>
    <row r="7" ht="20" customHeight="1">
      <c r="B7" s="10" t="inlineStr">
        <is>
          <t>鈴木</t>
        </is>
      </c>
      <c r="C7" s="11" t="inlineStr">
        <is>
          <t>日</t>
        </is>
      </c>
      <c r="D7" s="11" t="inlineStr">
        <is>
          <t>夜</t>
        </is>
      </c>
      <c r="E7" s="11" t="inlineStr">
        <is>
          <t>休</t>
        </is>
      </c>
      <c r="F7" s="11" t="inlineStr">
        <is>
          <t>早</t>
        </is>
      </c>
      <c r="G7" s="11" t="inlineStr">
        <is>
          <t>早</t>
        </is>
      </c>
      <c r="H7" s="11" t="inlineStr">
        <is>
          <t>遅</t>
        </is>
      </c>
      <c r="I7" s="11" t="inlineStr">
        <is>
          <t>休</t>
        </is>
      </c>
      <c r="J7" s="11" t="inlineStr">
        <is>
          <t>日</t>
        </is>
      </c>
      <c r="K7" s="11" t="inlineStr">
        <is>
          <t>夜</t>
        </is>
      </c>
      <c r="L7" s="11" t="inlineStr">
        <is>
          <t>休</t>
        </is>
      </c>
      <c r="M7" s="11" t="inlineStr">
        <is>
          <t>早</t>
        </is>
      </c>
      <c r="N7" s="11" t="inlineStr">
        <is>
          <t>早</t>
        </is>
      </c>
      <c r="O7" s="11" t="inlineStr">
        <is>
          <t>遅</t>
        </is>
      </c>
      <c r="P7" s="11" t="inlineStr">
        <is>
          <t>休</t>
        </is>
      </c>
      <c r="Q7" s="11" t="inlineStr">
        <is>
          <t>日</t>
        </is>
      </c>
      <c r="R7" s="11" t="inlineStr">
        <is>
          <t>夜</t>
        </is>
      </c>
      <c r="S7" s="11" t="inlineStr">
        <is>
          <t>休</t>
        </is>
      </c>
      <c r="T7" s="11" t="inlineStr">
        <is>
          <t>早</t>
        </is>
      </c>
      <c r="U7" s="11" t="inlineStr">
        <is>
          <t>早</t>
        </is>
      </c>
      <c r="V7" s="11" t="inlineStr">
        <is>
          <t>遅</t>
        </is>
      </c>
      <c r="W7" s="11" t="inlineStr">
        <is>
          <t>休</t>
        </is>
      </c>
      <c r="X7" s="11" t="inlineStr">
        <is>
          <t>日</t>
        </is>
      </c>
      <c r="Y7" s="11" t="inlineStr">
        <is>
          <t>夜</t>
        </is>
      </c>
      <c r="Z7" s="11" t="inlineStr">
        <is>
          <t>休</t>
        </is>
      </c>
      <c r="AA7" s="11" t="inlineStr">
        <is>
          <t>早</t>
        </is>
      </c>
      <c r="AB7" s="11" t="inlineStr">
        <is>
          <t>早</t>
        </is>
      </c>
      <c r="AC7" s="11" t="inlineStr">
        <is>
          <t>遅</t>
        </is>
      </c>
      <c r="AD7" s="11" t="inlineStr">
        <is>
          <t>休</t>
        </is>
      </c>
      <c r="AE7" s="11" t="inlineStr">
        <is>
          <t>日</t>
        </is>
      </c>
      <c r="AF7" s="11" t="inlineStr">
        <is>
          <t>夜</t>
        </is>
      </c>
      <c r="AG7" s="11" t="n"/>
      <c r="AH7" s="12">
        <f>SUMPRODUCT(($C7:$AG7="早")*ISNUMBER($C$3:$AG$3))</f>
        <v/>
      </c>
      <c r="AI7" s="12">
        <f>SUMPRODUCT(($C7:$AG7="日")*ISNUMBER($C$3:$AG$3))</f>
        <v/>
      </c>
      <c r="AJ7" s="12">
        <f>SUMPRODUCT(($C7:$AG7="遅")*ISNUMBER($C$3:$AG$3))</f>
        <v/>
      </c>
      <c r="AK7" s="12">
        <f>SUMPRODUCT(($C7:$AG7="夜")*ISNUMBER($C$3:$AG$3))</f>
        <v/>
      </c>
      <c r="AL7" s="12">
        <f>SUMPRODUCT(($C7:$AG7="休")*ISNUMBER($C$3:$AG$3))</f>
        <v/>
      </c>
    </row>
    <row r="8" ht="20" customHeight="1">
      <c r="B8" s="10" t="inlineStr">
        <is>
          <t>高橋</t>
        </is>
      </c>
      <c r="C8" s="11" t="inlineStr">
        <is>
          <t>休</t>
        </is>
      </c>
      <c r="D8" s="11" t="inlineStr">
        <is>
          <t>早</t>
        </is>
      </c>
      <c r="E8" s="11" t="inlineStr">
        <is>
          <t>早</t>
        </is>
      </c>
      <c r="F8" s="11" t="inlineStr">
        <is>
          <t>遅</t>
        </is>
      </c>
      <c r="G8" s="11" t="inlineStr">
        <is>
          <t>休</t>
        </is>
      </c>
      <c r="H8" s="11" t="inlineStr">
        <is>
          <t>日</t>
        </is>
      </c>
      <c r="I8" s="11" t="inlineStr">
        <is>
          <t>夜</t>
        </is>
      </c>
      <c r="J8" s="11" t="inlineStr">
        <is>
          <t>休</t>
        </is>
      </c>
      <c r="K8" s="11" t="inlineStr">
        <is>
          <t>早</t>
        </is>
      </c>
      <c r="L8" s="11" t="inlineStr">
        <is>
          <t>早</t>
        </is>
      </c>
      <c r="M8" s="11" t="inlineStr">
        <is>
          <t>遅</t>
        </is>
      </c>
      <c r="N8" s="11" t="inlineStr">
        <is>
          <t>休</t>
        </is>
      </c>
      <c r="O8" s="11" t="inlineStr">
        <is>
          <t>日</t>
        </is>
      </c>
      <c r="P8" s="11" t="inlineStr">
        <is>
          <t>夜</t>
        </is>
      </c>
      <c r="Q8" s="11" t="inlineStr">
        <is>
          <t>休</t>
        </is>
      </c>
      <c r="R8" s="11" t="inlineStr">
        <is>
          <t>早</t>
        </is>
      </c>
      <c r="S8" s="11" t="inlineStr">
        <is>
          <t>早</t>
        </is>
      </c>
      <c r="T8" s="11" t="inlineStr">
        <is>
          <t>遅</t>
        </is>
      </c>
      <c r="U8" s="11" t="inlineStr">
        <is>
          <t>休</t>
        </is>
      </c>
      <c r="V8" s="11" t="inlineStr">
        <is>
          <t>日</t>
        </is>
      </c>
      <c r="W8" s="11" t="inlineStr">
        <is>
          <t>夜</t>
        </is>
      </c>
      <c r="X8" s="11" t="inlineStr">
        <is>
          <t>休</t>
        </is>
      </c>
      <c r="Y8" s="11" t="inlineStr">
        <is>
          <t>早</t>
        </is>
      </c>
      <c r="Z8" s="11" t="inlineStr">
        <is>
          <t>早</t>
        </is>
      </c>
      <c r="AA8" s="11" t="inlineStr">
        <is>
          <t>遅</t>
        </is>
      </c>
      <c r="AB8" s="11" t="inlineStr">
        <is>
          <t>休</t>
        </is>
      </c>
      <c r="AC8" s="11" t="inlineStr">
        <is>
          <t>日</t>
        </is>
      </c>
      <c r="AD8" s="11" t="inlineStr">
        <is>
          <t>夜</t>
        </is>
      </c>
      <c r="AE8" s="11" t="inlineStr">
        <is>
          <t>休</t>
        </is>
      </c>
      <c r="AF8" s="11" t="inlineStr">
        <is>
          <t>早</t>
        </is>
      </c>
      <c r="AG8" s="11" t="n"/>
      <c r="AH8" s="12">
        <f>SUMPRODUCT(($C8:$AG8="早")*ISNUMBER($C$3:$AG$3))</f>
        <v/>
      </c>
      <c r="AI8" s="12">
        <f>SUMPRODUCT(($C8:$AG8="日")*ISNUMBER($C$3:$AG$3))</f>
        <v/>
      </c>
      <c r="AJ8" s="12">
        <f>SUMPRODUCT(($C8:$AG8="遅")*ISNUMBER($C$3:$AG$3))</f>
        <v/>
      </c>
      <c r="AK8" s="12">
        <f>SUMPRODUCT(($C8:$AG8="夜")*ISNUMBER($C$3:$AG$3))</f>
        <v/>
      </c>
      <c r="AL8" s="12">
        <f>SUMPRODUCT(($C8:$AG8="休")*ISNUMBER($C$3:$AG$3))</f>
        <v/>
      </c>
    </row>
    <row r="9" ht="20" customHeight="1">
      <c r="B9" s="10" t="inlineStr">
        <is>
          <t>田中</t>
        </is>
      </c>
      <c r="C9" s="11" t="inlineStr">
        <is>
          <t>早</t>
        </is>
      </c>
      <c r="D9" s="11" t="inlineStr">
        <is>
          <t>遅</t>
        </is>
      </c>
      <c r="E9" s="11" t="inlineStr">
        <is>
          <t>休</t>
        </is>
      </c>
      <c r="F9" s="11" t="inlineStr">
        <is>
          <t>日</t>
        </is>
      </c>
      <c r="G9" s="11" t="inlineStr">
        <is>
          <t>夜</t>
        </is>
      </c>
      <c r="H9" s="11" t="inlineStr">
        <is>
          <t>休</t>
        </is>
      </c>
      <c r="I9" s="11" t="inlineStr">
        <is>
          <t>早</t>
        </is>
      </c>
      <c r="J9" s="11" t="inlineStr">
        <is>
          <t>早</t>
        </is>
      </c>
      <c r="K9" s="11" t="inlineStr">
        <is>
          <t>遅</t>
        </is>
      </c>
      <c r="L9" s="11" t="inlineStr">
        <is>
          <t>休</t>
        </is>
      </c>
      <c r="M9" s="11" t="inlineStr">
        <is>
          <t>日</t>
        </is>
      </c>
      <c r="N9" s="11" t="inlineStr">
        <is>
          <t>夜</t>
        </is>
      </c>
      <c r="O9" s="11" t="inlineStr">
        <is>
          <t>休</t>
        </is>
      </c>
      <c r="P9" s="11" t="inlineStr">
        <is>
          <t>早</t>
        </is>
      </c>
      <c r="Q9" s="11" t="inlineStr">
        <is>
          <t>早</t>
        </is>
      </c>
      <c r="R9" s="11" t="inlineStr">
        <is>
          <t>遅</t>
        </is>
      </c>
      <c r="S9" s="11" t="inlineStr">
        <is>
          <t>休</t>
        </is>
      </c>
      <c r="T9" s="11" t="inlineStr">
        <is>
          <t>日</t>
        </is>
      </c>
      <c r="U9" s="11" t="inlineStr">
        <is>
          <t>夜</t>
        </is>
      </c>
      <c r="V9" s="11" t="inlineStr">
        <is>
          <t>休</t>
        </is>
      </c>
      <c r="W9" s="11" t="inlineStr">
        <is>
          <t>早</t>
        </is>
      </c>
      <c r="X9" s="11" t="inlineStr">
        <is>
          <t>早</t>
        </is>
      </c>
      <c r="Y9" s="11" t="inlineStr">
        <is>
          <t>遅</t>
        </is>
      </c>
      <c r="Z9" s="11" t="inlineStr">
        <is>
          <t>休</t>
        </is>
      </c>
      <c r="AA9" s="11" t="inlineStr">
        <is>
          <t>日</t>
        </is>
      </c>
      <c r="AB9" s="11" t="inlineStr">
        <is>
          <t>夜</t>
        </is>
      </c>
      <c r="AC9" s="11" t="inlineStr">
        <is>
          <t>休</t>
        </is>
      </c>
      <c r="AD9" s="11" t="inlineStr">
        <is>
          <t>早</t>
        </is>
      </c>
      <c r="AE9" s="11" t="inlineStr">
        <is>
          <t>早</t>
        </is>
      </c>
      <c r="AF9" s="11" t="inlineStr">
        <is>
          <t>遅</t>
        </is>
      </c>
      <c r="AG9" s="11" t="n"/>
      <c r="AH9" s="12">
        <f>SUMPRODUCT(($C9:$AG9="早")*ISNUMBER($C$3:$AG$3))</f>
        <v/>
      </c>
      <c r="AI9" s="12">
        <f>SUMPRODUCT(($C9:$AG9="日")*ISNUMBER($C$3:$AG$3))</f>
        <v/>
      </c>
      <c r="AJ9" s="12">
        <f>SUMPRODUCT(($C9:$AG9="遅")*ISNUMBER($C$3:$AG$3))</f>
        <v/>
      </c>
      <c r="AK9" s="12">
        <f>SUMPRODUCT(($C9:$AG9="夜")*ISNUMBER($C$3:$AG$3))</f>
        <v/>
      </c>
      <c r="AL9" s="12">
        <f>SUMPRODUCT(($C9:$AG9="休")*ISNUMBER($C$3:$AG$3))</f>
        <v/>
      </c>
    </row>
    <row r="10" ht="20" customHeight="1">
      <c r="B10" s="10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/>
      <c r="X10" s="11" t="n"/>
      <c r="Y10" s="11" t="n"/>
      <c r="Z10" s="11" t="n"/>
      <c r="AA10" s="11" t="n"/>
      <c r="AB10" s="11" t="n"/>
      <c r="AC10" s="11" t="n"/>
      <c r="AD10" s="11" t="n"/>
      <c r="AE10" s="11" t="n"/>
      <c r="AF10" s="11" t="n"/>
      <c r="AG10" s="11" t="n"/>
      <c r="AH10" s="12">
        <f>SUMPRODUCT(($C10:$AG10="早")*ISNUMBER($C$3:$AG$3))</f>
        <v/>
      </c>
      <c r="AI10" s="12">
        <f>SUMPRODUCT(($C10:$AG10="日")*ISNUMBER($C$3:$AG$3))</f>
        <v/>
      </c>
      <c r="AJ10" s="12">
        <f>SUMPRODUCT(($C10:$AG10="遅")*ISNUMBER($C$3:$AG$3))</f>
        <v/>
      </c>
      <c r="AK10" s="12">
        <f>SUMPRODUCT(($C10:$AG10="夜")*ISNUMBER($C$3:$AG$3))</f>
        <v/>
      </c>
      <c r="AL10" s="12">
        <f>SUMPRODUCT(($C10:$AG10="休")*ISNUMBER($C$3:$AG$3))</f>
        <v/>
      </c>
    </row>
    <row r="11" ht="20" customHeight="1">
      <c r="B11" s="10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2">
        <f>SUMPRODUCT(($C11:$AG11="早")*ISNUMBER($C$3:$AG$3))</f>
        <v/>
      </c>
      <c r="AI11" s="12">
        <f>SUMPRODUCT(($C11:$AG11="日")*ISNUMBER($C$3:$AG$3))</f>
        <v/>
      </c>
      <c r="AJ11" s="12">
        <f>SUMPRODUCT(($C11:$AG11="遅")*ISNUMBER($C$3:$AG$3))</f>
        <v/>
      </c>
      <c r="AK11" s="12">
        <f>SUMPRODUCT(($C11:$AG11="夜")*ISNUMBER($C$3:$AG$3))</f>
        <v/>
      </c>
      <c r="AL11" s="12">
        <f>SUMPRODUCT(($C11:$AG11="休")*ISNUMBER($C$3:$AG$3))</f>
        <v/>
      </c>
    </row>
    <row r="12" ht="20" customHeight="1">
      <c r="B12" s="10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  <c r="AB12" s="11" t="n"/>
      <c r="AC12" s="11" t="n"/>
      <c r="AD12" s="11" t="n"/>
      <c r="AE12" s="11" t="n"/>
      <c r="AF12" s="11" t="n"/>
      <c r="AG12" s="11" t="n"/>
      <c r="AH12" s="12">
        <f>SUMPRODUCT(($C12:$AG12="早")*ISNUMBER($C$3:$AG$3))</f>
        <v/>
      </c>
      <c r="AI12" s="12">
        <f>SUMPRODUCT(($C12:$AG12="日")*ISNUMBER($C$3:$AG$3))</f>
        <v/>
      </c>
      <c r="AJ12" s="12">
        <f>SUMPRODUCT(($C12:$AG12="遅")*ISNUMBER($C$3:$AG$3))</f>
        <v/>
      </c>
      <c r="AK12" s="12">
        <f>SUMPRODUCT(($C12:$AG12="夜")*ISNUMBER($C$3:$AG$3))</f>
        <v/>
      </c>
      <c r="AL12" s="12">
        <f>SUMPRODUCT(($C12:$AG12="休")*ISNUMBER($C$3:$AG$3))</f>
        <v/>
      </c>
    </row>
    <row r="13" ht="20" customHeight="1">
      <c r="B13" s="10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  <c r="W13" s="11" t="n"/>
      <c r="X13" s="11" t="n"/>
      <c r="Y13" s="11" t="n"/>
      <c r="Z13" s="11" t="n"/>
      <c r="AA13" s="11" t="n"/>
      <c r="AB13" s="11" t="n"/>
      <c r="AC13" s="11" t="n"/>
      <c r="AD13" s="11" t="n"/>
      <c r="AE13" s="11" t="n"/>
      <c r="AF13" s="11" t="n"/>
      <c r="AG13" s="11" t="n"/>
      <c r="AH13" s="12">
        <f>SUMPRODUCT(($C13:$AG13="早")*ISNUMBER($C$3:$AG$3))</f>
        <v/>
      </c>
      <c r="AI13" s="12">
        <f>SUMPRODUCT(($C13:$AG13="日")*ISNUMBER($C$3:$AG$3))</f>
        <v/>
      </c>
      <c r="AJ13" s="12">
        <f>SUMPRODUCT(($C13:$AG13="遅")*ISNUMBER($C$3:$AG$3))</f>
        <v/>
      </c>
      <c r="AK13" s="12">
        <f>SUMPRODUCT(($C13:$AG13="夜")*ISNUMBER($C$3:$AG$3))</f>
        <v/>
      </c>
      <c r="AL13" s="12">
        <f>SUMPRODUCT(($C13:$AG13="休")*ISNUMBER($C$3:$AG$3))</f>
        <v/>
      </c>
    </row>
    <row r="14" ht="20" customHeight="1">
      <c r="B14" s="10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X14" s="11" t="n"/>
      <c r="Y14" s="11" t="n"/>
      <c r="Z14" s="11" t="n"/>
      <c r="AA14" s="11" t="n"/>
      <c r="AB14" s="11" t="n"/>
      <c r="AC14" s="11" t="n"/>
      <c r="AD14" s="11" t="n"/>
      <c r="AE14" s="11" t="n"/>
      <c r="AF14" s="11" t="n"/>
      <c r="AG14" s="11" t="n"/>
      <c r="AH14" s="12">
        <f>SUMPRODUCT(($C14:$AG14="早")*ISNUMBER($C$3:$AG$3))</f>
        <v/>
      </c>
      <c r="AI14" s="12">
        <f>SUMPRODUCT(($C14:$AG14="日")*ISNUMBER($C$3:$AG$3))</f>
        <v/>
      </c>
      <c r="AJ14" s="12">
        <f>SUMPRODUCT(($C14:$AG14="遅")*ISNUMBER($C$3:$AG$3))</f>
        <v/>
      </c>
      <c r="AK14" s="12">
        <f>SUMPRODUCT(($C14:$AG14="夜")*ISNUMBER($C$3:$AG$3))</f>
        <v/>
      </c>
      <c r="AL14" s="12">
        <f>SUMPRODUCT(($C14:$AG14="休")*ISNUMBER($C$3:$AG$3))</f>
        <v/>
      </c>
    </row>
    <row r="15" ht="20" customHeight="1">
      <c r="B15" s="10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G15" s="11" t="n"/>
      <c r="AH15" s="12">
        <f>SUMPRODUCT(($C15:$AG15="早")*ISNUMBER($C$3:$AG$3))</f>
        <v/>
      </c>
      <c r="AI15" s="12">
        <f>SUMPRODUCT(($C15:$AG15="日")*ISNUMBER($C$3:$AG$3))</f>
        <v/>
      </c>
      <c r="AJ15" s="12">
        <f>SUMPRODUCT(($C15:$AG15="遅")*ISNUMBER($C$3:$AG$3))</f>
        <v/>
      </c>
      <c r="AK15" s="12">
        <f>SUMPRODUCT(($C15:$AG15="夜")*ISNUMBER($C$3:$AG$3))</f>
        <v/>
      </c>
      <c r="AL15" s="12">
        <f>SUMPRODUCT(($C15:$AG15="休")*ISNUMBER($C$3:$AG$3))</f>
        <v/>
      </c>
    </row>
    <row r="16" ht="20" customHeight="1">
      <c r="B16" s="10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  <c r="AB16" s="11" t="n"/>
      <c r="AC16" s="11" t="n"/>
      <c r="AD16" s="11" t="n"/>
      <c r="AE16" s="11" t="n"/>
      <c r="AF16" s="11" t="n"/>
      <c r="AG16" s="11" t="n"/>
      <c r="AH16" s="12">
        <f>SUMPRODUCT(($C16:$AG16="早")*ISNUMBER($C$3:$AG$3))</f>
        <v/>
      </c>
      <c r="AI16" s="12">
        <f>SUMPRODUCT(($C16:$AG16="日")*ISNUMBER($C$3:$AG$3))</f>
        <v/>
      </c>
      <c r="AJ16" s="12">
        <f>SUMPRODUCT(($C16:$AG16="遅")*ISNUMBER($C$3:$AG$3))</f>
        <v/>
      </c>
      <c r="AK16" s="12">
        <f>SUMPRODUCT(($C16:$AG16="夜")*ISNUMBER($C$3:$AG$3))</f>
        <v/>
      </c>
      <c r="AL16" s="12">
        <f>SUMPRODUCT(($C16:$AG16="休")*ISNUMBER($C$3:$AG$3))</f>
        <v/>
      </c>
    </row>
    <row r="17" ht="20" customHeight="1">
      <c r="B17" s="10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 t="n"/>
      <c r="AH17" s="12">
        <f>SUMPRODUCT(($C17:$AG17="早")*ISNUMBER($C$3:$AG$3))</f>
        <v/>
      </c>
      <c r="AI17" s="12">
        <f>SUMPRODUCT(($C17:$AG17="日")*ISNUMBER($C$3:$AG$3))</f>
        <v/>
      </c>
      <c r="AJ17" s="12">
        <f>SUMPRODUCT(($C17:$AG17="遅")*ISNUMBER($C$3:$AG$3))</f>
        <v/>
      </c>
      <c r="AK17" s="12">
        <f>SUMPRODUCT(($C17:$AG17="夜")*ISNUMBER($C$3:$AG$3))</f>
        <v/>
      </c>
      <c r="AL17" s="12">
        <f>SUMPRODUCT(($C17:$AG17="休")*ISNUMBER($C$3:$AG$3))</f>
        <v/>
      </c>
    </row>
    <row r="18" ht="20" customHeight="1">
      <c r="B18" s="10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11" t="n"/>
      <c r="W18" s="11" t="n"/>
      <c r="X18" s="11" t="n"/>
      <c r="Y18" s="11" t="n"/>
      <c r="Z18" s="11" t="n"/>
      <c r="AA18" s="11" t="n"/>
      <c r="AB18" s="11" t="n"/>
      <c r="AC18" s="11" t="n"/>
      <c r="AD18" s="11" t="n"/>
      <c r="AE18" s="11" t="n"/>
      <c r="AF18" s="11" t="n"/>
      <c r="AG18" s="11" t="n"/>
      <c r="AH18" s="12">
        <f>SUMPRODUCT(($C18:$AG18="早")*ISNUMBER($C$3:$AG$3))</f>
        <v/>
      </c>
      <c r="AI18" s="12">
        <f>SUMPRODUCT(($C18:$AG18="日")*ISNUMBER($C$3:$AG$3))</f>
        <v/>
      </c>
      <c r="AJ18" s="12">
        <f>SUMPRODUCT(($C18:$AG18="遅")*ISNUMBER($C$3:$AG$3))</f>
        <v/>
      </c>
      <c r="AK18" s="12">
        <f>SUMPRODUCT(($C18:$AG18="夜")*ISNUMBER($C$3:$AG$3))</f>
        <v/>
      </c>
      <c r="AL18" s="12">
        <f>SUMPRODUCT(($C18:$AG18="休")*ISNUMBER($C$3:$AG$3))</f>
        <v/>
      </c>
    </row>
    <row r="19" ht="20" customHeight="1">
      <c r="B19" s="10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  <c r="AB19" s="11" t="n"/>
      <c r="AC19" s="11" t="n"/>
      <c r="AD19" s="11" t="n"/>
      <c r="AE19" s="11" t="n"/>
      <c r="AF19" s="11" t="n"/>
      <c r="AG19" s="11" t="n"/>
      <c r="AH19" s="12">
        <f>SUMPRODUCT(($C19:$AG19="早")*ISNUMBER($C$3:$AG$3))</f>
        <v/>
      </c>
      <c r="AI19" s="12">
        <f>SUMPRODUCT(($C19:$AG19="日")*ISNUMBER($C$3:$AG$3))</f>
        <v/>
      </c>
      <c r="AJ19" s="12">
        <f>SUMPRODUCT(($C19:$AG19="遅")*ISNUMBER($C$3:$AG$3))</f>
        <v/>
      </c>
      <c r="AK19" s="12">
        <f>SUMPRODUCT(($C19:$AG19="夜")*ISNUMBER($C$3:$AG$3))</f>
        <v/>
      </c>
      <c r="AL19" s="12">
        <f>SUMPRODUCT(($C19:$AG19="休")*ISNUMBER($C$3:$AG$3))</f>
        <v/>
      </c>
    </row>
    <row r="20">
      <c r="B20" s="7" t="inlineStr">
        <is>
          <t>早の人数</t>
        </is>
      </c>
      <c r="C20" s="7">
        <f>IF(C$3="","",COUNTIF(C$5:C$19,"早"))</f>
        <v/>
      </c>
      <c r="D20" s="7">
        <f>IF(D$3="","",COUNTIF(D$5:D$19,"早"))</f>
        <v/>
      </c>
      <c r="E20" s="7">
        <f>IF(E$3="","",COUNTIF(E$5:E$19,"早"))</f>
        <v/>
      </c>
      <c r="F20" s="7">
        <f>IF(F$3="","",COUNTIF(F$5:F$19,"早"))</f>
        <v/>
      </c>
      <c r="G20" s="7">
        <f>IF(G$3="","",COUNTIF(G$5:G$19,"早"))</f>
        <v/>
      </c>
      <c r="H20" s="7">
        <f>IF(H$3="","",COUNTIF(H$5:H$19,"早"))</f>
        <v/>
      </c>
      <c r="I20" s="7">
        <f>IF(I$3="","",COUNTIF(I$5:I$19,"早"))</f>
        <v/>
      </c>
      <c r="J20" s="7">
        <f>IF(J$3="","",COUNTIF(J$5:J$19,"早"))</f>
        <v/>
      </c>
      <c r="K20" s="7">
        <f>IF(K$3="","",COUNTIF(K$5:K$19,"早"))</f>
        <v/>
      </c>
      <c r="L20" s="7">
        <f>IF(L$3="","",COUNTIF(L$5:L$19,"早"))</f>
        <v/>
      </c>
      <c r="M20" s="7">
        <f>IF(M$3="","",COUNTIF(M$5:M$19,"早"))</f>
        <v/>
      </c>
      <c r="N20" s="7">
        <f>IF(N$3="","",COUNTIF(N$5:N$19,"早"))</f>
        <v/>
      </c>
      <c r="O20" s="7">
        <f>IF(O$3="","",COUNTIF(O$5:O$19,"早"))</f>
        <v/>
      </c>
      <c r="P20" s="7">
        <f>IF(P$3="","",COUNTIF(P$5:P$19,"早"))</f>
        <v/>
      </c>
      <c r="Q20" s="7">
        <f>IF(Q$3="","",COUNTIF(Q$5:Q$19,"早"))</f>
        <v/>
      </c>
      <c r="R20" s="7">
        <f>IF(R$3="","",COUNTIF(R$5:R$19,"早"))</f>
        <v/>
      </c>
      <c r="S20" s="7">
        <f>IF(S$3="","",COUNTIF(S$5:S$19,"早"))</f>
        <v/>
      </c>
      <c r="T20" s="7">
        <f>IF(T$3="","",COUNTIF(T$5:T$19,"早"))</f>
        <v/>
      </c>
      <c r="U20" s="7">
        <f>IF(U$3="","",COUNTIF(U$5:U$19,"早"))</f>
        <v/>
      </c>
      <c r="V20" s="7">
        <f>IF(V$3="","",COUNTIF(V$5:V$19,"早"))</f>
        <v/>
      </c>
      <c r="W20" s="7">
        <f>IF(W$3="","",COUNTIF(W$5:W$19,"早"))</f>
        <v/>
      </c>
      <c r="X20" s="7">
        <f>IF(X$3="","",COUNTIF(X$5:X$19,"早"))</f>
        <v/>
      </c>
      <c r="Y20" s="7">
        <f>IF(Y$3="","",COUNTIF(Y$5:Y$19,"早"))</f>
        <v/>
      </c>
      <c r="Z20" s="7">
        <f>IF(Z$3="","",COUNTIF(Z$5:Z$19,"早"))</f>
        <v/>
      </c>
      <c r="AA20" s="7">
        <f>IF(AA$3="","",COUNTIF(AA$5:AA$19,"早"))</f>
        <v/>
      </c>
      <c r="AB20" s="7">
        <f>IF(AB$3="","",COUNTIF(AB$5:AB$19,"早"))</f>
        <v/>
      </c>
      <c r="AC20" s="7">
        <f>IF(AC$3="","",COUNTIF(AC$5:AC$19,"早"))</f>
        <v/>
      </c>
      <c r="AD20" s="7">
        <f>IF(AD$3="","",COUNTIF(AD$5:AD$19,"早"))</f>
        <v/>
      </c>
      <c r="AE20" s="7">
        <f>IF(AE$3="","",COUNTIF(AE$5:AE$19,"早"))</f>
        <v/>
      </c>
      <c r="AF20" s="7">
        <f>IF(AF$3="","",COUNTIF(AF$5:AF$19,"早"))</f>
        <v/>
      </c>
      <c r="AG20" s="7">
        <f>IF(AG$3="","",COUNTIF(AG$5:AG$19,"早"))</f>
        <v/>
      </c>
    </row>
    <row r="21">
      <c r="B21" s="7" t="inlineStr">
        <is>
          <t>日の人数</t>
        </is>
      </c>
      <c r="C21" s="7">
        <f>IF(C$3="","",COUNTIF(C$5:C$19,"日"))</f>
        <v/>
      </c>
      <c r="D21" s="7">
        <f>IF(D$3="","",COUNTIF(D$5:D$19,"日"))</f>
        <v/>
      </c>
      <c r="E21" s="7">
        <f>IF(E$3="","",COUNTIF(E$5:E$19,"日"))</f>
        <v/>
      </c>
      <c r="F21" s="7">
        <f>IF(F$3="","",COUNTIF(F$5:F$19,"日"))</f>
        <v/>
      </c>
      <c r="G21" s="7">
        <f>IF(G$3="","",COUNTIF(G$5:G$19,"日"))</f>
        <v/>
      </c>
      <c r="H21" s="7">
        <f>IF(H$3="","",COUNTIF(H$5:H$19,"日"))</f>
        <v/>
      </c>
      <c r="I21" s="7">
        <f>IF(I$3="","",COUNTIF(I$5:I$19,"日"))</f>
        <v/>
      </c>
      <c r="J21" s="7">
        <f>IF(J$3="","",COUNTIF(J$5:J$19,"日"))</f>
        <v/>
      </c>
      <c r="K21" s="7">
        <f>IF(K$3="","",COUNTIF(K$5:K$19,"日"))</f>
        <v/>
      </c>
      <c r="L21" s="7">
        <f>IF(L$3="","",COUNTIF(L$5:L$19,"日"))</f>
        <v/>
      </c>
      <c r="M21" s="7">
        <f>IF(M$3="","",COUNTIF(M$5:M$19,"日"))</f>
        <v/>
      </c>
      <c r="N21" s="7">
        <f>IF(N$3="","",COUNTIF(N$5:N$19,"日"))</f>
        <v/>
      </c>
      <c r="O21" s="7">
        <f>IF(O$3="","",COUNTIF(O$5:O$19,"日"))</f>
        <v/>
      </c>
      <c r="P21" s="7">
        <f>IF(P$3="","",COUNTIF(P$5:P$19,"日"))</f>
        <v/>
      </c>
      <c r="Q21" s="7">
        <f>IF(Q$3="","",COUNTIF(Q$5:Q$19,"日"))</f>
        <v/>
      </c>
      <c r="R21" s="7">
        <f>IF(R$3="","",COUNTIF(R$5:R$19,"日"))</f>
        <v/>
      </c>
      <c r="S21" s="7">
        <f>IF(S$3="","",COUNTIF(S$5:S$19,"日"))</f>
        <v/>
      </c>
      <c r="T21" s="7">
        <f>IF(T$3="","",COUNTIF(T$5:T$19,"日"))</f>
        <v/>
      </c>
      <c r="U21" s="7">
        <f>IF(U$3="","",COUNTIF(U$5:U$19,"日"))</f>
        <v/>
      </c>
      <c r="V21" s="7">
        <f>IF(V$3="","",COUNTIF(V$5:V$19,"日"))</f>
        <v/>
      </c>
      <c r="W21" s="7">
        <f>IF(W$3="","",COUNTIF(W$5:W$19,"日"))</f>
        <v/>
      </c>
      <c r="X21" s="7">
        <f>IF(X$3="","",COUNTIF(X$5:X$19,"日"))</f>
        <v/>
      </c>
      <c r="Y21" s="7">
        <f>IF(Y$3="","",COUNTIF(Y$5:Y$19,"日"))</f>
        <v/>
      </c>
      <c r="Z21" s="7">
        <f>IF(Z$3="","",COUNTIF(Z$5:Z$19,"日"))</f>
        <v/>
      </c>
      <c r="AA21" s="7">
        <f>IF(AA$3="","",COUNTIF(AA$5:AA$19,"日"))</f>
        <v/>
      </c>
      <c r="AB21" s="7">
        <f>IF(AB$3="","",COUNTIF(AB$5:AB$19,"日"))</f>
        <v/>
      </c>
      <c r="AC21" s="7">
        <f>IF(AC$3="","",COUNTIF(AC$5:AC$19,"日"))</f>
        <v/>
      </c>
      <c r="AD21" s="7">
        <f>IF(AD$3="","",COUNTIF(AD$5:AD$19,"日"))</f>
        <v/>
      </c>
      <c r="AE21" s="7">
        <f>IF(AE$3="","",COUNTIF(AE$5:AE$19,"日"))</f>
        <v/>
      </c>
      <c r="AF21" s="7">
        <f>IF(AF$3="","",COUNTIF(AF$5:AF$19,"日"))</f>
        <v/>
      </c>
      <c r="AG21" s="7">
        <f>IF(AG$3="","",COUNTIF(AG$5:AG$19,"日"))</f>
        <v/>
      </c>
    </row>
    <row r="22">
      <c r="B22" s="7" t="inlineStr">
        <is>
          <t>遅の人数</t>
        </is>
      </c>
      <c r="C22" s="7">
        <f>IF(C$3="","",COUNTIF(C$5:C$19,"遅"))</f>
        <v/>
      </c>
      <c r="D22" s="7">
        <f>IF(D$3="","",COUNTIF(D$5:D$19,"遅"))</f>
        <v/>
      </c>
      <c r="E22" s="7">
        <f>IF(E$3="","",COUNTIF(E$5:E$19,"遅"))</f>
        <v/>
      </c>
      <c r="F22" s="7">
        <f>IF(F$3="","",COUNTIF(F$5:F$19,"遅"))</f>
        <v/>
      </c>
      <c r="G22" s="7">
        <f>IF(G$3="","",COUNTIF(G$5:G$19,"遅"))</f>
        <v/>
      </c>
      <c r="H22" s="7">
        <f>IF(H$3="","",COUNTIF(H$5:H$19,"遅"))</f>
        <v/>
      </c>
      <c r="I22" s="7">
        <f>IF(I$3="","",COUNTIF(I$5:I$19,"遅"))</f>
        <v/>
      </c>
      <c r="J22" s="7">
        <f>IF(J$3="","",COUNTIF(J$5:J$19,"遅"))</f>
        <v/>
      </c>
      <c r="K22" s="7">
        <f>IF(K$3="","",COUNTIF(K$5:K$19,"遅"))</f>
        <v/>
      </c>
      <c r="L22" s="7">
        <f>IF(L$3="","",COUNTIF(L$5:L$19,"遅"))</f>
        <v/>
      </c>
      <c r="M22" s="7">
        <f>IF(M$3="","",COUNTIF(M$5:M$19,"遅"))</f>
        <v/>
      </c>
      <c r="N22" s="7">
        <f>IF(N$3="","",COUNTIF(N$5:N$19,"遅"))</f>
        <v/>
      </c>
      <c r="O22" s="7">
        <f>IF(O$3="","",COUNTIF(O$5:O$19,"遅"))</f>
        <v/>
      </c>
      <c r="P22" s="7">
        <f>IF(P$3="","",COUNTIF(P$5:P$19,"遅"))</f>
        <v/>
      </c>
      <c r="Q22" s="7">
        <f>IF(Q$3="","",COUNTIF(Q$5:Q$19,"遅"))</f>
        <v/>
      </c>
      <c r="R22" s="7">
        <f>IF(R$3="","",COUNTIF(R$5:R$19,"遅"))</f>
        <v/>
      </c>
      <c r="S22" s="7">
        <f>IF(S$3="","",COUNTIF(S$5:S$19,"遅"))</f>
        <v/>
      </c>
      <c r="T22" s="7">
        <f>IF(T$3="","",COUNTIF(T$5:T$19,"遅"))</f>
        <v/>
      </c>
      <c r="U22" s="7">
        <f>IF(U$3="","",COUNTIF(U$5:U$19,"遅"))</f>
        <v/>
      </c>
      <c r="V22" s="7">
        <f>IF(V$3="","",COUNTIF(V$5:V$19,"遅"))</f>
        <v/>
      </c>
      <c r="W22" s="7">
        <f>IF(W$3="","",COUNTIF(W$5:W$19,"遅"))</f>
        <v/>
      </c>
      <c r="X22" s="7">
        <f>IF(X$3="","",COUNTIF(X$5:X$19,"遅"))</f>
        <v/>
      </c>
      <c r="Y22" s="7">
        <f>IF(Y$3="","",COUNTIF(Y$5:Y$19,"遅"))</f>
        <v/>
      </c>
      <c r="Z22" s="7">
        <f>IF(Z$3="","",COUNTIF(Z$5:Z$19,"遅"))</f>
        <v/>
      </c>
      <c r="AA22" s="7">
        <f>IF(AA$3="","",COUNTIF(AA$5:AA$19,"遅"))</f>
        <v/>
      </c>
      <c r="AB22" s="7">
        <f>IF(AB$3="","",COUNTIF(AB$5:AB$19,"遅"))</f>
        <v/>
      </c>
      <c r="AC22" s="7">
        <f>IF(AC$3="","",COUNTIF(AC$5:AC$19,"遅"))</f>
        <v/>
      </c>
      <c r="AD22" s="7">
        <f>IF(AD$3="","",COUNTIF(AD$5:AD$19,"遅"))</f>
        <v/>
      </c>
      <c r="AE22" s="7">
        <f>IF(AE$3="","",COUNTIF(AE$5:AE$19,"遅"))</f>
        <v/>
      </c>
      <c r="AF22" s="7">
        <f>IF(AF$3="","",COUNTIF(AF$5:AF$19,"遅"))</f>
        <v/>
      </c>
      <c r="AG22" s="7">
        <f>IF(AG$3="","",COUNTIF(AG$5:AG$19,"遅"))</f>
        <v/>
      </c>
    </row>
    <row r="23">
      <c r="B23" s="7" t="inlineStr">
        <is>
          <t>夜の人数</t>
        </is>
      </c>
      <c r="C23" s="7">
        <f>IF(C$3="","",COUNTIF(C$5:C$19,"夜"))</f>
        <v/>
      </c>
      <c r="D23" s="7">
        <f>IF(D$3="","",COUNTIF(D$5:D$19,"夜"))</f>
        <v/>
      </c>
      <c r="E23" s="7">
        <f>IF(E$3="","",COUNTIF(E$5:E$19,"夜"))</f>
        <v/>
      </c>
      <c r="F23" s="7">
        <f>IF(F$3="","",COUNTIF(F$5:F$19,"夜"))</f>
        <v/>
      </c>
      <c r="G23" s="7">
        <f>IF(G$3="","",COUNTIF(G$5:G$19,"夜"))</f>
        <v/>
      </c>
      <c r="H23" s="7">
        <f>IF(H$3="","",COUNTIF(H$5:H$19,"夜"))</f>
        <v/>
      </c>
      <c r="I23" s="7">
        <f>IF(I$3="","",COUNTIF(I$5:I$19,"夜"))</f>
        <v/>
      </c>
      <c r="J23" s="7">
        <f>IF(J$3="","",COUNTIF(J$5:J$19,"夜"))</f>
        <v/>
      </c>
      <c r="K23" s="7">
        <f>IF(K$3="","",COUNTIF(K$5:K$19,"夜"))</f>
        <v/>
      </c>
      <c r="L23" s="7">
        <f>IF(L$3="","",COUNTIF(L$5:L$19,"夜"))</f>
        <v/>
      </c>
      <c r="M23" s="7">
        <f>IF(M$3="","",COUNTIF(M$5:M$19,"夜"))</f>
        <v/>
      </c>
      <c r="N23" s="7">
        <f>IF(N$3="","",COUNTIF(N$5:N$19,"夜"))</f>
        <v/>
      </c>
      <c r="O23" s="7">
        <f>IF(O$3="","",COUNTIF(O$5:O$19,"夜"))</f>
        <v/>
      </c>
      <c r="P23" s="7">
        <f>IF(P$3="","",COUNTIF(P$5:P$19,"夜"))</f>
        <v/>
      </c>
      <c r="Q23" s="7">
        <f>IF(Q$3="","",COUNTIF(Q$5:Q$19,"夜"))</f>
        <v/>
      </c>
      <c r="R23" s="7">
        <f>IF(R$3="","",COUNTIF(R$5:R$19,"夜"))</f>
        <v/>
      </c>
      <c r="S23" s="7">
        <f>IF(S$3="","",COUNTIF(S$5:S$19,"夜"))</f>
        <v/>
      </c>
      <c r="T23" s="7">
        <f>IF(T$3="","",COUNTIF(T$5:T$19,"夜"))</f>
        <v/>
      </c>
      <c r="U23" s="7">
        <f>IF(U$3="","",COUNTIF(U$5:U$19,"夜"))</f>
        <v/>
      </c>
      <c r="V23" s="7">
        <f>IF(V$3="","",COUNTIF(V$5:V$19,"夜"))</f>
        <v/>
      </c>
      <c r="W23" s="7">
        <f>IF(W$3="","",COUNTIF(W$5:W$19,"夜"))</f>
        <v/>
      </c>
      <c r="X23" s="7">
        <f>IF(X$3="","",COUNTIF(X$5:X$19,"夜"))</f>
        <v/>
      </c>
      <c r="Y23" s="7">
        <f>IF(Y$3="","",COUNTIF(Y$5:Y$19,"夜"))</f>
        <v/>
      </c>
      <c r="Z23" s="7">
        <f>IF(Z$3="","",COUNTIF(Z$5:Z$19,"夜"))</f>
        <v/>
      </c>
      <c r="AA23" s="7">
        <f>IF(AA$3="","",COUNTIF(AA$5:AA$19,"夜"))</f>
        <v/>
      </c>
      <c r="AB23" s="7">
        <f>IF(AB$3="","",COUNTIF(AB$5:AB$19,"夜"))</f>
        <v/>
      </c>
      <c r="AC23" s="7">
        <f>IF(AC$3="","",COUNTIF(AC$5:AC$19,"夜"))</f>
        <v/>
      </c>
      <c r="AD23" s="7">
        <f>IF(AD$3="","",COUNTIF(AD$5:AD$19,"夜"))</f>
        <v/>
      </c>
      <c r="AE23" s="7">
        <f>IF(AE$3="","",COUNTIF(AE$5:AE$19,"夜"))</f>
        <v/>
      </c>
      <c r="AF23" s="7">
        <f>IF(AF$3="","",COUNTIF(AF$5:AF$19,"夜"))</f>
        <v/>
      </c>
      <c r="AG23" s="7">
        <f>IF(AG$3="","",COUNTIF(AG$5:AG$19,"夜"))</f>
        <v/>
      </c>
    </row>
  </sheetData>
  <mergeCells count="7">
    <mergeCell ref="AJ3"/>
    <mergeCell ref="AI3"/>
    <mergeCell ref="AH3"/>
    <mergeCell ref="AK3"/>
    <mergeCell ref="AL3"/>
    <mergeCell ref="I1:J1"/>
    <mergeCell ref="E1:G1"/>
  </mergeCells>
  <conditionalFormatting sqref="C3:AG19">
    <cfRule type="expression" priority="1" dxfId="0">
      <formula>C$3=""</formula>
    </cfRule>
    <cfRule type="expression" priority="2" dxfId="1">
      <formula>AND(C$3&lt;&gt;"",WEEKDAY(C$3)=7)</formula>
    </cfRule>
    <cfRule type="expression" priority="3" dxfId="2">
      <formula>AND(C$3&lt;&gt;"",WEEKDAY(C$3)=1)</formula>
    </cfRule>
  </conditionalFormatting>
  <dataValidations count="1">
    <dataValidation sqref="C5:AG5 C6:AG6 C7:AG7 C8:AG8 C9:AG9 C10:AG10 C11:AG11 C12:AG12 C13:AG13 C14:AG14 C15:AG15 C16:AG16 C17:AG17 C18:AG18 C19:AG19" showDropDown="0" showInputMessage="0" showErrorMessage="0" allowBlank="1" type="list">
      <formula1>"早,日,遅,夜,休"</formula1>
    </dataValidation>
  </dataValidations>
  <printOptions horizontalCentered="1"/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2026-10-22T12:26:39Z</dcterms:created>
  <dcterms:modified xmlns:dcterms="http://purl.org/dc/terms/" xmlns:xsi="http://www.w3.org/2001/XMLSchema-instance" xsi:type="dcterms:W3CDTF">2026-10-22T12:26:39Z</dcterms:modified>
</cp:coreProperties>
</file>