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勤簿" sheetId="1" state="visible" r:id="rId1"/>
  </sheets>
  <definedNames>
    <definedName name="_xlnm.Print_Area" localSheetId="0">'出勤簿'!$A$1:$G$43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&quot;日&quot;"/>
  </numFmts>
  <fonts count="10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sz val="12"/>
    </font>
    <font>
      <name val="游ゴシック"/>
      <sz val="11"/>
    </font>
    <font>
      <name val="游ゴシック"/>
      <sz val="10"/>
    </font>
    <font>
      <name val="游ゴシック"/>
      <b val="1"/>
      <sz val="10"/>
    </font>
    <font>
      <name val="游ゴシック"/>
      <b val="1"/>
      <sz val="9"/>
    </font>
    <font>
      <name val="游ゴシック"/>
      <b val="1"/>
      <sz val="11"/>
    </font>
    <font>
      <name val="游ゴシック"/>
      <sz val="8.5"/>
    </font>
    <font>
      <name val="游ゴシック"/>
      <sz val="9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shrinkToFit="1"/>
    </xf>
    <xf numFmtId="0" fontId="3" fillId="0" borderId="0" applyAlignment="1" pivotButton="0" quotePrefix="0" xfId="0">
      <alignment horizontal="center" vertical="center" shrinkToFit="1"/>
    </xf>
    <xf numFmtId="0" fontId="3" fillId="0" borderId="0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3" borderId="1" applyAlignment="1" pivotButton="0" quotePrefix="0" xfId="0">
      <alignment horizontal="center" vertical="center" shrinkToFit="1"/>
    </xf>
    <xf numFmtId="164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20" fontId="4" fillId="0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shrinkToFit="1"/>
    </xf>
    <xf numFmtId="165" fontId="7" fillId="0" borderId="1" applyAlignment="1" pivotButton="0" quotePrefix="0" xfId="0">
      <alignment horizontal="center" vertical="center" shrinkToFit="1"/>
    </xf>
    <xf numFmtId="165" fontId="3" fillId="0" borderId="1" applyAlignment="1" pivotButton="0" quotePrefix="0" xfId="0">
      <alignment horizontal="center" vertical="center" shrinkToFit="1"/>
    </xf>
    <xf numFmtId="0" fontId="8" fillId="0" borderId="0" pivotButton="0" quotePrefix="0" xfId="0"/>
    <xf numFmtId="0" fontId="9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6" customWidth="1" min="2" max="2"/>
    <col width="9" customWidth="1" min="3" max="3"/>
    <col width="10" customWidth="1" min="4" max="4"/>
    <col width="10" customWidth="1" min="5" max="5"/>
    <col width="9" customWidth="1" min="6" max="6"/>
    <col width="26" customWidth="1" min="7" max="7"/>
  </cols>
  <sheetData>
    <row r="1" ht="34" customHeight="1">
      <c r="A1" s="1" t="inlineStr">
        <is>
          <t>出 勤 簿</t>
        </is>
      </c>
      <c r="D1" s="2" t="n">
        <v>2026</v>
      </c>
      <c r="E1" s="3" t="inlineStr">
        <is>
          <t>年</t>
        </is>
      </c>
      <c r="F1" s="2" t="n">
        <v>11</v>
      </c>
      <c r="G1" s="4" t="inlineStr">
        <is>
          <t>月分</t>
        </is>
      </c>
    </row>
    <row r="3">
      <c r="A3" s="5" t="inlineStr">
        <is>
          <t>所属</t>
        </is>
      </c>
      <c r="B3" s="6" t="n"/>
      <c r="C3" s="6" t="n"/>
      <c r="D3" s="6" t="n"/>
    </row>
    <row r="4">
      <c r="A4" s="5" t="inlineStr">
        <is>
          <t>氏名</t>
        </is>
      </c>
      <c r="B4" s="6" t="n"/>
      <c r="C4" s="6" t="n"/>
      <c r="D4" s="6" t="n"/>
    </row>
    <row r="6">
      <c r="A6" s="7" t="inlineStr">
        <is>
          <t>日付</t>
        </is>
      </c>
      <c r="B6" s="7" t="inlineStr">
        <is>
          <t>曜日</t>
        </is>
      </c>
      <c r="C6" s="7" t="inlineStr">
        <is>
          <t>区分</t>
        </is>
      </c>
      <c r="D6" s="7" t="inlineStr">
        <is>
          <t>出勤時刻</t>
        </is>
      </c>
      <c r="E6" s="7" t="inlineStr">
        <is>
          <t>退勤時刻</t>
        </is>
      </c>
      <c r="F6" s="7" t="inlineStr">
        <is>
          <t>確認印</t>
        </is>
      </c>
      <c r="G6" s="7" t="inlineStr">
        <is>
          <t>備考</t>
        </is>
      </c>
    </row>
    <row r="7" ht="18" customHeight="1">
      <c r="A7" s="8">
        <f>IF(DAY(DATE($D$1,$F$1,1))=1,DATE($D$1,$F$1,1),"")</f>
        <v/>
      </c>
      <c r="B7" s="9">
        <f>IF(A7="","",TEXT(A7,"aaa"))</f>
        <v/>
      </c>
      <c r="C7" s="9" t="n"/>
      <c r="D7" s="10" t="n"/>
      <c r="E7" s="10" t="n"/>
      <c r="F7" s="9" t="n"/>
      <c r="G7" s="6" t="n"/>
    </row>
    <row r="8" ht="18" customHeight="1">
      <c r="A8" s="8">
        <f>IF(DAY(DATE($D$1,$F$1,2))=2,DATE($D$1,$F$1,2),"")</f>
        <v/>
      </c>
      <c r="B8" s="9">
        <f>IF(A8="","",TEXT(A8,"aaa"))</f>
        <v/>
      </c>
      <c r="C8" s="9" t="inlineStr">
        <is>
          <t>出勤</t>
        </is>
      </c>
      <c r="D8" s="10" t="n">
        <v>0.375</v>
      </c>
      <c r="E8" s="10" t="n">
        <v>0.75</v>
      </c>
      <c r="F8" s="9" t="n"/>
      <c r="G8" s="6" t="n"/>
    </row>
    <row r="9" ht="18" customHeight="1">
      <c r="A9" s="8">
        <f>IF(DAY(DATE($D$1,$F$1,3))=3,DATE($D$1,$F$1,3),"")</f>
        <v/>
      </c>
      <c r="B9" s="9">
        <f>IF(A9="","",TEXT(A9,"aaa"))</f>
        <v/>
      </c>
      <c r="C9" s="9" t="inlineStr">
        <is>
          <t>出勤</t>
        </is>
      </c>
      <c r="D9" s="10" t="n">
        <v>0.375</v>
      </c>
      <c r="E9" s="10" t="n">
        <v>0.75</v>
      </c>
      <c r="F9" s="9" t="n"/>
      <c r="G9" s="6" t="n"/>
    </row>
    <row r="10" ht="18" customHeight="1">
      <c r="A10" s="8">
        <f>IF(DAY(DATE($D$1,$F$1,4))=4,DATE($D$1,$F$1,4),"")</f>
        <v/>
      </c>
      <c r="B10" s="9">
        <f>IF(A10="","",TEXT(A10,"aaa"))</f>
        <v/>
      </c>
      <c r="C10" s="9" t="inlineStr">
        <is>
          <t>有休</t>
        </is>
      </c>
      <c r="D10" s="10" t="n"/>
      <c r="E10" s="10" t="n"/>
      <c r="F10" s="9" t="n"/>
      <c r="G10" s="6" t="n"/>
    </row>
    <row r="11" ht="18" customHeight="1">
      <c r="A11" s="8">
        <f>IF(DAY(DATE($D$1,$F$1,5))=5,DATE($D$1,$F$1,5),"")</f>
        <v/>
      </c>
      <c r="B11" s="9">
        <f>IF(A11="","",TEXT(A11,"aaa"))</f>
        <v/>
      </c>
      <c r="C11" s="9" t="inlineStr">
        <is>
          <t>遅刻</t>
        </is>
      </c>
      <c r="D11" s="10" t="n">
        <v>0.4166666666666667</v>
      </c>
      <c r="E11" s="10" t="n">
        <v>0.75</v>
      </c>
      <c r="F11" s="9" t="n"/>
      <c r="G11" s="6" t="n"/>
    </row>
    <row r="12" ht="18" customHeight="1">
      <c r="A12" s="8">
        <f>IF(DAY(DATE($D$1,$F$1,6))=6,DATE($D$1,$F$1,6),"")</f>
        <v/>
      </c>
      <c r="B12" s="9">
        <f>IF(A12="","",TEXT(A12,"aaa"))</f>
        <v/>
      </c>
      <c r="C12" s="9" t="n"/>
      <c r="D12" s="10" t="n"/>
      <c r="E12" s="10" t="n"/>
      <c r="F12" s="9" t="n"/>
      <c r="G12" s="6" t="n"/>
    </row>
    <row r="13" ht="18" customHeight="1">
      <c r="A13" s="8">
        <f>IF(DAY(DATE($D$1,$F$1,7))=7,DATE($D$1,$F$1,7),"")</f>
        <v/>
      </c>
      <c r="B13" s="9">
        <f>IF(A13="","",TEXT(A13,"aaa"))</f>
        <v/>
      </c>
      <c r="C13" s="9" t="n"/>
      <c r="D13" s="10" t="n"/>
      <c r="E13" s="10" t="n"/>
      <c r="F13" s="9" t="n"/>
      <c r="G13" s="6" t="n"/>
    </row>
    <row r="14" ht="18" customHeight="1">
      <c r="A14" s="8">
        <f>IF(DAY(DATE($D$1,$F$1,8))=8,DATE($D$1,$F$1,8),"")</f>
        <v/>
      </c>
      <c r="B14" s="9">
        <f>IF(A14="","",TEXT(A14,"aaa"))</f>
        <v/>
      </c>
      <c r="C14" s="9" t="n"/>
      <c r="D14" s="10" t="n"/>
      <c r="E14" s="10" t="n"/>
      <c r="F14" s="9" t="n"/>
      <c r="G14" s="6" t="n"/>
    </row>
    <row r="15" ht="18" customHeight="1">
      <c r="A15" s="8">
        <f>IF(DAY(DATE($D$1,$F$1,9))=9,DATE($D$1,$F$1,9),"")</f>
        <v/>
      </c>
      <c r="B15" s="9">
        <f>IF(A15="","",TEXT(A15,"aaa"))</f>
        <v/>
      </c>
      <c r="C15" s="9" t="n"/>
      <c r="D15" s="10" t="n"/>
      <c r="E15" s="10" t="n"/>
      <c r="F15" s="9" t="n"/>
      <c r="G15" s="6" t="n"/>
    </row>
    <row r="16" ht="18" customHeight="1">
      <c r="A16" s="8">
        <f>IF(DAY(DATE($D$1,$F$1,10))=10,DATE($D$1,$F$1,10),"")</f>
        <v/>
      </c>
      <c r="B16" s="9">
        <f>IF(A16="","",TEXT(A16,"aaa"))</f>
        <v/>
      </c>
      <c r="C16" s="9" t="n"/>
      <c r="D16" s="10" t="n"/>
      <c r="E16" s="10" t="n"/>
      <c r="F16" s="9" t="n"/>
      <c r="G16" s="6" t="n"/>
    </row>
    <row r="17" ht="18" customHeight="1">
      <c r="A17" s="8">
        <f>IF(DAY(DATE($D$1,$F$1,11))=11,DATE($D$1,$F$1,11),"")</f>
        <v/>
      </c>
      <c r="B17" s="9">
        <f>IF(A17="","",TEXT(A17,"aaa"))</f>
        <v/>
      </c>
      <c r="C17" s="9" t="n"/>
      <c r="D17" s="10" t="n"/>
      <c r="E17" s="10" t="n"/>
      <c r="F17" s="9" t="n"/>
      <c r="G17" s="6" t="n"/>
    </row>
    <row r="18" ht="18" customHeight="1">
      <c r="A18" s="8">
        <f>IF(DAY(DATE($D$1,$F$1,12))=12,DATE($D$1,$F$1,12),"")</f>
        <v/>
      </c>
      <c r="B18" s="9">
        <f>IF(A18="","",TEXT(A18,"aaa"))</f>
        <v/>
      </c>
      <c r="C18" s="9" t="n"/>
      <c r="D18" s="10" t="n"/>
      <c r="E18" s="10" t="n"/>
      <c r="F18" s="9" t="n"/>
      <c r="G18" s="6" t="n"/>
    </row>
    <row r="19" ht="18" customHeight="1">
      <c r="A19" s="8">
        <f>IF(DAY(DATE($D$1,$F$1,13))=13,DATE($D$1,$F$1,13),"")</f>
        <v/>
      </c>
      <c r="B19" s="9">
        <f>IF(A19="","",TEXT(A19,"aaa"))</f>
        <v/>
      </c>
      <c r="C19" s="9" t="n"/>
      <c r="D19" s="10" t="n"/>
      <c r="E19" s="10" t="n"/>
      <c r="F19" s="9" t="n"/>
      <c r="G19" s="6" t="n"/>
    </row>
    <row r="20" ht="18" customHeight="1">
      <c r="A20" s="8">
        <f>IF(DAY(DATE($D$1,$F$1,14))=14,DATE($D$1,$F$1,14),"")</f>
        <v/>
      </c>
      <c r="B20" s="9">
        <f>IF(A20="","",TEXT(A20,"aaa"))</f>
        <v/>
      </c>
      <c r="C20" s="9" t="n"/>
      <c r="D20" s="10" t="n"/>
      <c r="E20" s="10" t="n"/>
      <c r="F20" s="9" t="n"/>
      <c r="G20" s="6" t="n"/>
    </row>
    <row r="21" ht="18" customHeight="1">
      <c r="A21" s="8">
        <f>IF(DAY(DATE($D$1,$F$1,15))=15,DATE($D$1,$F$1,15),"")</f>
        <v/>
      </c>
      <c r="B21" s="9">
        <f>IF(A21="","",TEXT(A21,"aaa"))</f>
        <v/>
      </c>
      <c r="C21" s="9" t="n"/>
      <c r="D21" s="10" t="n"/>
      <c r="E21" s="10" t="n"/>
      <c r="F21" s="9" t="n"/>
      <c r="G21" s="6" t="n"/>
    </row>
    <row r="22" ht="18" customHeight="1">
      <c r="A22" s="8">
        <f>IF(DAY(DATE($D$1,$F$1,16))=16,DATE($D$1,$F$1,16),"")</f>
        <v/>
      </c>
      <c r="B22" s="9">
        <f>IF(A22="","",TEXT(A22,"aaa"))</f>
        <v/>
      </c>
      <c r="C22" s="9" t="n"/>
      <c r="D22" s="10" t="n"/>
      <c r="E22" s="10" t="n"/>
      <c r="F22" s="9" t="n"/>
      <c r="G22" s="6" t="n"/>
    </row>
    <row r="23" ht="18" customHeight="1">
      <c r="A23" s="8">
        <f>IF(DAY(DATE($D$1,$F$1,17))=17,DATE($D$1,$F$1,17),"")</f>
        <v/>
      </c>
      <c r="B23" s="9">
        <f>IF(A23="","",TEXT(A23,"aaa"))</f>
        <v/>
      </c>
      <c r="C23" s="9" t="n"/>
      <c r="D23" s="10" t="n"/>
      <c r="E23" s="10" t="n"/>
      <c r="F23" s="9" t="n"/>
      <c r="G23" s="6" t="n"/>
    </row>
    <row r="24" ht="18" customHeight="1">
      <c r="A24" s="8">
        <f>IF(DAY(DATE($D$1,$F$1,18))=18,DATE($D$1,$F$1,18),"")</f>
        <v/>
      </c>
      <c r="B24" s="9">
        <f>IF(A24="","",TEXT(A24,"aaa"))</f>
        <v/>
      </c>
      <c r="C24" s="9" t="n"/>
      <c r="D24" s="10" t="n"/>
      <c r="E24" s="10" t="n"/>
      <c r="F24" s="9" t="n"/>
      <c r="G24" s="6" t="n"/>
    </row>
    <row r="25" ht="18" customHeight="1">
      <c r="A25" s="8">
        <f>IF(DAY(DATE($D$1,$F$1,19))=19,DATE($D$1,$F$1,19),"")</f>
        <v/>
      </c>
      <c r="B25" s="9">
        <f>IF(A25="","",TEXT(A25,"aaa"))</f>
        <v/>
      </c>
      <c r="C25" s="9" t="n"/>
      <c r="D25" s="10" t="n"/>
      <c r="E25" s="10" t="n"/>
      <c r="F25" s="9" t="n"/>
      <c r="G25" s="6" t="n"/>
    </row>
    <row r="26" ht="18" customHeight="1">
      <c r="A26" s="8">
        <f>IF(DAY(DATE($D$1,$F$1,20))=20,DATE($D$1,$F$1,20),"")</f>
        <v/>
      </c>
      <c r="B26" s="9">
        <f>IF(A26="","",TEXT(A26,"aaa"))</f>
        <v/>
      </c>
      <c r="C26" s="9" t="n"/>
      <c r="D26" s="10" t="n"/>
      <c r="E26" s="10" t="n"/>
      <c r="F26" s="9" t="n"/>
      <c r="G26" s="6" t="n"/>
    </row>
    <row r="27" ht="18" customHeight="1">
      <c r="A27" s="8">
        <f>IF(DAY(DATE($D$1,$F$1,21))=21,DATE($D$1,$F$1,21),"")</f>
        <v/>
      </c>
      <c r="B27" s="9">
        <f>IF(A27="","",TEXT(A27,"aaa"))</f>
        <v/>
      </c>
      <c r="C27" s="9" t="n"/>
      <c r="D27" s="10" t="n"/>
      <c r="E27" s="10" t="n"/>
      <c r="F27" s="9" t="n"/>
      <c r="G27" s="6" t="n"/>
    </row>
    <row r="28" ht="18" customHeight="1">
      <c r="A28" s="8">
        <f>IF(DAY(DATE($D$1,$F$1,22))=22,DATE($D$1,$F$1,22),"")</f>
        <v/>
      </c>
      <c r="B28" s="9">
        <f>IF(A28="","",TEXT(A28,"aaa"))</f>
        <v/>
      </c>
      <c r="C28" s="9" t="n"/>
      <c r="D28" s="10" t="n"/>
      <c r="E28" s="10" t="n"/>
      <c r="F28" s="9" t="n"/>
      <c r="G28" s="6" t="n"/>
    </row>
    <row r="29" ht="18" customHeight="1">
      <c r="A29" s="8">
        <f>IF(DAY(DATE($D$1,$F$1,23))=23,DATE($D$1,$F$1,23),"")</f>
        <v/>
      </c>
      <c r="B29" s="9">
        <f>IF(A29="","",TEXT(A29,"aaa"))</f>
        <v/>
      </c>
      <c r="C29" s="9" t="n"/>
      <c r="D29" s="10" t="n"/>
      <c r="E29" s="10" t="n"/>
      <c r="F29" s="9" t="n"/>
      <c r="G29" s="6" t="n"/>
    </row>
    <row r="30" ht="18" customHeight="1">
      <c r="A30" s="8">
        <f>IF(DAY(DATE($D$1,$F$1,24))=24,DATE($D$1,$F$1,24),"")</f>
        <v/>
      </c>
      <c r="B30" s="9">
        <f>IF(A30="","",TEXT(A30,"aaa"))</f>
        <v/>
      </c>
      <c r="C30" s="9" t="n"/>
      <c r="D30" s="10" t="n"/>
      <c r="E30" s="10" t="n"/>
      <c r="F30" s="9" t="n"/>
      <c r="G30" s="6" t="n"/>
    </row>
    <row r="31" ht="18" customHeight="1">
      <c r="A31" s="8">
        <f>IF(DAY(DATE($D$1,$F$1,25))=25,DATE($D$1,$F$1,25),"")</f>
        <v/>
      </c>
      <c r="B31" s="9">
        <f>IF(A31="","",TEXT(A31,"aaa"))</f>
        <v/>
      </c>
      <c r="C31" s="9" t="n"/>
      <c r="D31" s="10" t="n"/>
      <c r="E31" s="10" t="n"/>
      <c r="F31" s="9" t="n"/>
      <c r="G31" s="6" t="n"/>
    </row>
    <row r="32" ht="18" customHeight="1">
      <c r="A32" s="8">
        <f>IF(DAY(DATE($D$1,$F$1,26))=26,DATE($D$1,$F$1,26),"")</f>
        <v/>
      </c>
      <c r="B32" s="9">
        <f>IF(A32="","",TEXT(A32,"aaa"))</f>
        <v/>
      </c>
      <c r="C32" s="9" t="n"/>
      <c r="D32" s="10" t="n"/>
      <c r="E32" s="10" t="n"/>
      <c r="F32" s="9" t="n"/>
      <c r="G32" s="6" t="n"/>
    </row>
    <row r="33" ht="18" customHeight="1">
      <c r="A33" s="8">
        <f>IF(DAY(DATE($D$1,$F$1,27))=27,DATE($D$1,$F$1,27),"")</f>
        <v/>
      </c>
      <c r="B33" s="9">
        <f>IF(A33="","",TEXT(A33,"aaa"))</f>
        <v/>
      </c>
      <c r="C33" s="9" t="n"/>
      <c r="D33" s="10" t="n"/>
      <c r="E33" s="10" t="n"/>
      <c r="F33" s="9" t="n"/>
      <c r="G33" s="6" t="n"/>
    </row>
    <row r="34" ht="18" customHeight="1">
      <c r="A34" s="8">
        <f>IF(DAY(DATE($D$1,$F$1,28))=28,DATE($D$1,$F$1,28),"")</f>
        <v/>
      </c>
      <c r="B34" s="9">
        <f>IF(A34="","",TEXT(A34,"aaa"))</f>
        <v/>
      </c>
      <c r="C34" s="9" t="n"/>
      <c r="D34" s="10" t="n"/>
      <c r="E34" s="10" t="n"/>
      <c r="F34" s="9" t="n"/>
      <c r="G34" s="6" t="n"/>
    </row>
    <row r="35" ht="18" customHeight="1">
      <c r="A35" s="8">
        <f>IF(DAY(DATE($D$1,$F$1,29))=29,DATE($D$1,$F$1,29),"")</f>
        <v/>
      </c>
      <c r="B35" s="9">
        <f>IF(A35="","",TEXT(A35,"aaa"))</f>
        <v/>
      </c>
      <c r="C35" s="9" t="n"/>
      <c r="D35" s="10" t="n"/>
      <c r="E35" s="10" t="n"/>
      <c r="F35" s="9" t="n"/>
      <c r="G35" s="6" t="n"/>
    </row>
    <row r="36" ht="18" customHeight="1">
      <c r="A36" s="8">
        <f>IF(DAY(DATE($D$1,$F$1,30))=30,DATE($D$1,$F$1,30),"")</f>
        <v/>
      </c>
      <c r="B36" s="9">
        <f>IF(A36="","",TEXT(A36,"aaa"))</f>
        <v/>
      </c>
      <c r="C36" s="9" t="n"/>
      <c r="D36" s="10" t="n"/>
      <c r="E36" s="10" t="n"/>
      <c r="F36" s="9" t="n"/>
      <c r="G36" s="6" t="n"/>
    </row>
    <row r="37" ht="18" customHeight="1">
      <c r="A37" s="8">
        <f>IF(DAY(DATE($D$1,$F$1,31))=31,DATE($D$1,$F$1,31),"")</f>
        <v/>
      </c>
      <c r="B37" s="9">
        <f>IF(A37="","",TEXT(A37,"aaa"))</f>
        <v/>
      </c>
      <c r="C37" s="9" t="n"/>
      <c r="D37" s="10" t="n"/>
      <c r="E37" s="10" t="n"/>
      <c r="F37" s="9" t="n"/>
      <c r="G37" s="6" t="n"/>
    </row>
    <row r="39">
      <c r="A39" s="11" t="inlineStr">
        <is>
          <t>出勤日数</t>
        </is>
      </c>
      <c r="B39" s="11" t="inlineStr">
        <is>
          <t>有休</t>
        </is>
      </c>
      <c r="C39" s="11" t="inlineStr">
        <is>
          <t>欠勤</t>
        </is>
      </c>
      <c r="D39" s="11" t="inlineStr">
        <is>
          <t>遅刻</t>
        </is>
      </c>
      <c r="E39" s="11" t="inlineStr">
        <is>
          <t>早退</t>
        </is>
      </c>
      <c r="F39" s="11" t="inlineStr">
        <is>
          <t>特休</t>
        </is>
      </c>
      <c r="G39" s="11" t="inlineStr">
        <is>
          <t>休日</t>
        </is>
      </c>
    </row>
    <row r="40" ht="24" customHeight="1">
      <c r="A40" s="12">
        <f>COUNTIF(C7:C37,"出勤")+COUNTIF(C7:C37,"遅刻")+COUNTIF(C7:C37,"早退")</f>
        <v/>
      </c>
      <c r="B40" s="13">
        <f>COUNTIF(C7:C37,"有休")</f>
        <v/>
      </c>
      <c r="C40" s="13">
        <f>COUNTIF(C7:C37,"欠勤")</f>
        <v/>
      </c>
      <c r="D40" s="13">
        <f>COUNTIF(C7:C37,"遅刻")</f>
        <v/>
      </c>
      <c r="E40" s="13">
        <f>COUNTIF(C7:C37,"早退")</f>
        <v/>
      </c>
      <c r="F40" s="13">
        <f>COUNTIF(C7:C37,"特休")</f>
        <v/>
      </c>
      <c r="G40" s="13">
        <f>COUNTIF(C7:C37,"休日")</f>
        <v/>
      </c>
    </row>
    <row r="41">
      <c r="A41" s="14" t="inlineStr">
        <is>
          <t>※区分は一覧から選びます。出勤日数には遅刻・早退の日も含みます。</t>
        </is>
      </c>
    </row>
    <row r="42">
      <c r="F42" s="15" t="inlineStr">
        <is>
          <t>本人</t>
        </is>
      </c>
      <c r="G42" s="15" t="inlineStr">
        <is>
          <t>確認</t>
        </is>
      </c>
    </row>
    <row r="43" ht="34" customHeight="1">
      <c r="F43" s="9" t="n"/>
      <c r="G43" s="9" t="n"/>
    </row>
  </sheetData>
  <mergeCells count="3">
    <mergeCell ref="A1:C1"/>
    <mergeCell ref="B3:D3"/>
    <mergeCell ref="B4:D4"/>
  </mergeCells>
  <conditionalFormatting sqref="A7:G37">
    <cfRule type="expression" priority="1" dxfId="0">
      <formula>$B7="土"</formula>
    </cfRule>
    <cfRule type="expression" priority="2" dxfId="1">
      <formula>$B7="日"</formula>
    </cfRule>
  </conditionalFormatting>
  <dataValidations count="1">
    <dataValidation sqref="C7 C8 C9 C10 C11 C12 C13 C14 C15 C16 C17 C18 C19 C20 C21 C22 C23 C24 C25 C26 C27 C28 C29 C30 C31 C32 C33 C34 C35 C36 C37" showDropDown="0" showInputMessage="0" showErrorMessage="0" allowBlank="1" type="list">
      <formula1>"出勤,休日,有休,欠勤,遅刻,早退,特休"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2026-10-23T22:24:38Z</dcterms:created>
  <dcterms:modified xmlns:dcterms="http://purl.org/dc/terms/" xmlns:xsi="http://www.w3.org/2001/XMLSchema-instance" xsi:type="dcterms:W3CDTF">2026-10-23T22:24:38Z</dcterms:modified>
</cp:coreProperties>
</file>