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収支計画書(5年)" sheetId="1" state="visible" r:id="rId1"/>
    <sheet xmlns:r="http://schemas.openxmlformats.org/officeDocument/2006/relationships" name="月別収支計画" sheetId="2" state="visible" r:id="rId2"/>
  </sheets>
  <definedNames>
    <definedName name="_xlnm.Print_Area" localSheetId="0">'収支計画書(5年)'!$A$1:$G$21</definedName>
    <definedName name="_xlnm.Print_Area" localSheetId="1">'月別収支計画'!$A$1:$O$22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;0"/>
    <numFmt numFmtId="165" formatCode="0.0%;[Red]-0.0%"/>
    <numFmt numFmtId="166" formatCode="0.0&quot;人(平均)&quot;"/>
  </numFmts>
  <fonts count="9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8.5"/>
    </font>
    <font>
      <name val="游ゴシック"/>
      <b val="1"/>
      <sz val="10"/>
    </font>
    <font>
      <name val="游ゴシック"/>
      <sz val="9"/>
    </font>
    <font>
      <name val="游ゴシック"/>
      <sz val="10"/>
    </font>
    <font>
      <name val="游ゴシック"/>
      <b val="1"/>
      <sz val="10.5"/>
    </font>
    <font>
      <name val="游ゴシック"/>
      <b val="1"/>
      <sz val="9.5"/>
    </font>
    <font>
      <name val="游ゴシック"/>
      <sz val="9.5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DDEBF7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shrinkToFit="1"/>
    </xf>
    <xf numFmtId="0" fontId="3" fillId="0" borderId="1" applyAlignment="1" pivotButton="0" quotePrefix="0" xfId="0">
      <alignment horizontal="left" vertical="center" shrinkToFit="1"/>
    </xf>
    <xf numFmtId="164" fontId="3" fillId="3" borderId="1" applyAlignment="1" pivotButton="0" quotePrefix="0" xfId="0">
      <alignment horizontal="right" vertical="center" shrinkToFit="1"/>
    </xf>
    <xf numFmtId="0" fontId="4" fillId="3" borderId="1" applyAlignment="1" pivotButton="0" quotePrefix="0" xfId="0">
      <alignment horizontal="left" vertical="center" shrinkToFit="1"/>
    </xf>
    <xf numFmtId="0" fontId="5" fillId="0" borderId="1" applyAlignment="1" pivotButton="0" quotePrefix="0" xfId="0">
      <alignment horizontal="left" vertical="center" shrinkToFit="1"/>
    </xf>
    <xf numFmtId="164" fontId="5" fillId="3" borderId="1" applyAlignment="1" pivotButton="0" quotePrefix="0" xfId="0">
      <alignment horizontal="right" vertical="center" shrinkToFit="1"/>
    </xf>
    <xf numFmtId="0" fontId="3" fillId="4" borderId="1" applyAlignment="1" pivotButton="0" quotePrefix="0" xfId="0">
      <alignment horizontal="left" vertical="center" shrinkToFit="1"/>
    </xf>
    <xf numFmtId="164" fontId="3" fillId="4" borderId="1" applyAlignment="1" pivotButton="0" quotePrefix="0" xfId="0">
      <alignment horizontal="right" vertical="center" shrinkToFit="1"/>
    </xf>
    <xf numFmtId="0" fontId="4" fillId="0" borderId="1" applyAlignment="1" pivotButton="0" quotePrefix="0" xfId="0">
      <alignment horizontal="left" vertical="center" shrinkToFit="1"/>
    </xf>
    <xf numFmtId="0" fontId="5" fillId="5" borderId="1" applyAlignment="1" pivotButton="0" quotePrefix="0" xfId="0">
      <alignment horizontal="left" vertical="center" shrinkToFit="1"/>
    </xf>
    <xf numFmtId="164" fontId="5" fillId="5" borderId="1" applyAlignment="1" pivotButton="0" quotePrefix="0" xfId="0">
      <alignment horizontal="right" vertical="center" shrinkToFit="1"/>
    </xf>
    <xf numFmtId="165" fontId="5" fillId="5" borderId="1" applyAlignment="1" pivotButton="0" quotePrefix="0" xfId="0">
      <alignment horizontal="right" vertical="center" shrinkToFit="1"/>
    </xf>
    <xf numFmtId="164" fontId="6" fillId="3" borderId="1" applyAlignment="1" pivotButton="0" quotePrefix="0" xfId="0">
      <alignment horizontal="right" vertical="center" shrinkToFit="1"/>
    </xf>
    <xf numFmtId="9" fontId="6" fillId="3" borderId="1" applyAlignment="1" pivotButton="0" quotePrefix="0" xfId="0">
      <alignment horizontal="center" vertical="center" shrinkToFit="1"/>
    </xf>
    <xf numFmtId="0" fontId="7" fillId="2" borderId="1" applyAlignment="1" pivotButton="0" quotePrefix="0" xfId="0">
      <alignment horizontal="center" vertical="center" shrinkToFit="1"/>
    </xf>
    <xf numFmtId="0" fontId="5" fillId="2" borderId="1" applyAlignment="1" pivotButton="0" quotePrefix="0" xfId="0">
      <alignment horizontal="center" vertical="center" shrinkToFit="1"/>
    </xf>
    <xf numFmtId="0" fontId="3" fillId="4" borderId="1" applyAlignment="1" pivotButton="0" quotePrefix="0" xfId="0">
      <alignment horizontal="center" vertical="center" shrinkToFit="1"/>
    </xf>
    <xf numFmtId="1" fontId="8" fillId="3" borderId="1" applyAlignment="1" pivotButton="0" quotePrefix="0" xfId="0">
      <alignment horizontal="right" vertical="center" shrinkToFit="1"/>
    </xf>
    <xf numFmtId="0" fontId="5" fillId="0" borderId="1" applyAlignment="1" pivotButton="0" quotePrefix="0" xfId="0">
      <alignment horizontal="center" vertical="center" shrinkToFit="1"/>
    </xf>
    <xf numFmtId="166" fontId="8" fillId="5" borderId="1" applyAlignment="1" pivotButton="0" quotePrefix="0" xfId="0">
      <alignment horizontal="right" vertical="center" shrinkToFit="1"/>
    </xf>
    <xf numFmtId="1" fontId="5" fillId="4" borderId="1" applyAlignment="1" pivotButton="0" quotePrefix="0" xfId="0">
      <alignment horizontal="right" vertical="center" shrinkToFit="1"/>
    </xf>
    <xf numFmtId="164" fontId="7" fillId="4" borderId="1" applyAlignment="1" pivotButton="0" quotePrefix="0" xfId="0">
      <alignment horizontal="right" vertical="center" shrinkToFit="1"/>
    </xf>
    <xf numFmtId="164" fontId="8" fillId="5" borderId="1" applyAlignment="1" pivotButton="0" quotePrefix="0" xfId="0">
      <alignment horizontal="right" vertical="center" shrinkToFit="1"/>
    </xf>
    <xf numFmtId="164" fontId="5" fillId="4" borderId="1" applyAlignment="1" pivotButton="0" quotePrefix="0" xfId="0">
      <alignment horizontal="right" vertical="center" shrinkToFit="1"/>
    </xf>
    <xf numFmtId="164" fontId="8" fillId="3" borderId="1" applyAlignment="1" pivotButton="0" quotePrefix="0" xfId="0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52" customWidth="1" min="7" max="7"/>
  </cols>
  <sheetData>
    <row r="1">
      <c r="A1" s="1" t="inlineStr">
        <is>
          <t>収支計画書(5年)</t>
        </is>
      </c>
    </row>
    <row r="2">
      <c r="A2" s="2" t="inlineStr">
        <is>
          <t>黄色の欄を入れると、粗利・経費の合計・利益・利益率などを自動で計算します。右の「計算根拠」に、数字の出し方を書いておきます。</t>
        </is>
      </c>
    </row>
    <row r="4">
      <c r="A4" s="3" t="inlineStr">
        <is>
          <t>科目</t>
        </is>
      </c>
      <c r="B4" s="3" t="inlineStr">
        <is>
          <t>1年目</t>
        </is>
      </c>
      <c r="C4" s="3" t="inlineStr">
        <is>
          <t>2年目</t>
        </is>
      </c>
      <c r="D4" s="3" t="inlineStr">
        <is>
          <t>3年目</t>
        </is>
      </c>
      <c r="E4" s="3" t="inlineStr">
        <is>
          <t>4年目</t>
        </is>
      </c>
      <c r="F4" s="3" t="inlineStr">
        <is>
          <t>5年目</t>
        </is>
      </c>
      <c r="G4" s="3" t="inlineStr">
        <is>
          <t>計算根拠</t>
        </is>
      </c>
    </row>
    <row r="5" ht="21" customHeight="1">
      <c r="A5" s="4" t="inlineStr">
        <is>
          <t>売上高</t>
        </is>
      </c>
      <c r="B5" s="5" t="n">
        <v>18000000</v>
      </c>
      <c r="C5" s="5" t="n">
        <v>24000000</v>
      </c>
      <c r="D5" s="5" t="n">
        <v>28800000</v>
      </c>
      <c r="E5" s="5" t="n">
        <v>31700000</v>
      </c>
      <c r="F5" s="5" t="n">
        <v>33300000</v>
      </c>
      <c r="G5" s="6" t="inlineStr">
        <is>
          <t>客単価3,000円×1日20人×25日×12か月(1年目)。2年目以降は客数の増加を見込む</t>
        </is>
      </c>
    </row>
    <row r="6" ht="21" customHeight="1">
      <c r="A6" s="7" t="inlineStr">
        <is>
          <t>売上原価</t>
        </is>
      </c>
      <c r="B6" s="8" t="n">
        <v>6300000</v>
      </c>
      <c r="C6" s="8" t="n">
        <v>8400000</v>
      </c>
      <c r="D6" s="8" t="n">
        <v>10080000</v>
      </c>
      <c r="E6" s="8" t="n">
        <v>11095000</v>
      </c>
      <c r="F6" s="8" t="n">
        <v>11655000</v>
      </c>
      <c r="G6" s="6" t="inlineStr">
        <is>
          <t>原価率35%(食材・飲料)</t>
        </is>
      </c>
    </row>
    <row r="7" ht="21" customHeight="1">
      <c r="A7" s="9" t="inlineStr">
        <is>
          <t>売上総利益(粗利)</t>
        </is>
      </c>
      <c r="B7" s="10">
        <f>B5-B6</f>
        <v/>
      </c>
      <c r="C7" s="10">
        <f>C5-C6</f>
        <v/>
      </c>
      <c r="D7" s="10">
        <f>D5-D6</f>
        <v/>
      </c>
      <c r="E7" s="10">
        <f>E5-E6</f>
        <v/>
      </c>
      <c r="F7" s="10">
        <f>F5-F6</f>
        <v/>
      </c>
      <c r="G7" s="11" t="n"/>
    </row>
    <row r="8" ht="21" customHeight="1">
      <c r="A8" s="7" t="inlineStr">
        <is>
          <t>人件費</t>
        </is>
      </c>
      <c r="B8" s="8" t="n">
        <v>4800000</v>
      </c>
      <c r="C8" s="8" t="n">
        <v>6000000</v>
      </c>
      <c r="D8" s="8" t="n">
        <v>7200000</v>
      </c>
      <c r="E8" s="8" t="n">
        <v>7200000</v>
      </c>
      <c r="F8" s="8" t="n">
        <v>7500000</v>
      </c>
      <c r="G8" s="6" t="inlineStr">
        <is>
          <t>パート2名(2年目から3名)。役員報酬は含まない</t>
        </is>
      </c>
    </row>
    <row r="9" ht="21" customHeight="1">
      <c r="A9" s="7" t="inlineStr">
        <is>
          <t>地代家賃</t>
        </is>
      </c>
      <c r="B9" s="8" t="n">
        <v>2400000</v>
      </c>
      <c r="C9" s="8" t="n">
        <v>2400000</v>
      </c>
      <c r="D9" s="8" t="n">
        <v>2400000</v>
      </c>
      <c r="E9" s="8" t="n">
        <v>2400000</v>
      </c>
      <c r="F9" s="8" t="n">
        <v>2400000</v>
      </c>
      <c r="G9" s="6" t="inlineStr">
        <is>
          <t>月200,000円</t>
        </is>
      </c>
    </row>
    <row r="10" ht="21" customHeight="1">
      <c r="A10" s="7" t="inlineStr">
        <is>
          <t>水道光熱費</t>
        </is>
      </c>
      <c r="B10" s="8" t="n">
        <v>720000</v>
      </c>
      <c r="C10" s="8" t="n">
        <v>840000</v>
      </c>
      <c r="D10" s="8" t="n">
        <v>900000</v>
      </c>
      <c r="E10" s="8" t="n">
        <v>950000</v>
      </c>
      <c r="F10" s="8" t="n">
        <v>980000</v>
      </c>
      <c r="G10" s="6" t="inlineStr">
        <is>
          <t>月60,000円(1年目)</t>
        </is>
      </c>
    </row>
    <row r="11" ht="21" customHeight="1">
      <c r="A11" s="7" t="inlineStr">
        <is>
          <t>減価償却費</t>
        </is>
      </c>
      <c r="B11" s="8" t="n">
        <v>800000</v>
      </c>
      <c r="C11" s="8" t="n">
        <v>800000</v>
      </c>
      <c r="D11" s="8" t="n">
        <v>800000</v>
      </c>
      <c r="E11" s="8" t="n">
        <v>800000</v>
      </c>
      <c r="F11" s="8" t="n">
        <v>800000</v>
      </c>
      <c r="G11" s="6" t="inlineStr">
        <is>
          <t>内装・厨房設備 400万円を5年で償却</t>
        </is>
      </c>
    </row>
    <row r="12" ht="21" customHeight="1">
      <c r="A12" s="7" t="inlineStr">
        <is>
          <t>広告宣伝費</t>
        </is>
      </c>
      <c r="B12" s="8" t="n">
        <v>600000</v>
      </c>
      <c r="C12" s="8" t="n">
        <v>360000</v>
      </c>
      <c r="D12" s="8" t="n">
        <v>360000</v>
      </c>
      <c r="E12" s="8" t="n">
        <v>360000</v>
      </c>
      <c r="F12" s="8" t="n">
        <v>360000</v>
      </c>
      <c r="G12" s="6" t="inlineStr">
        <is>
          <t>開業時のチラシ・Web広告</t>
        </is>
      </c>
    </row>
    <row r="13" ht="21" customHeight="1">
      <c r="A13" s="7" t="inlineStr">
        <is>
          <t>支払利息</t>
        </is>
      </c>
      <c r="B13" s="8" t="n">
        <v>120000</v>
      </c>
      <c r="C13" s="8" t="n">
        <v>100000</v>
      </c>
      <c r="D13" s="8" t="n">
        <v>80000</v>
      </c>
      <c r="E13" s="8" t="n">
        <v>60000</v>
      </c>
      <c r="F13" s="8" t="n">
        <v>40000</v>
      </c>
      <c r="G13" s="6" t="inlineStr">
        <is>
          <t>借入500万円・年2.5%</t>
        </is>
      </c>
    </row>
    <row r="14" ht="21" customHeight="1">
      <c r="A14" s="7" t="inlineStr">
        <is>
          <t>その他の経費</t>
        </is>
      </c>
      <c r="B14" s="8" t="n">
        <v>1200000</v>
      </c>
      <c r="C14" s="8" t="n">
        <v>1300000</v>
      </c>
      <c r="D14" s="8" t="n">
        <v>1400000</v>
      </c>
      <c r="E14" s="8" t="n">
        <v>1450000</v>
      </c>
      <c r="F14" s="8" t="n">
        <v>1500000</v>
      </c>
      <c r="G14" s="6" t="inlineStr">
        <is>
          <t>消耗品・通信費・保険など</t>
        </is>
      </c>
    </row>
    <row r="15" ht="21" customHeight="1">
      <c r="A15" s="12" t="inlineStr">
        <is>
          <t>経費の合計</t>
        </is>
      </c>
      <c r="B15" s="13">
        <f>SUM(B8:B14)</f>
        <v/>
      </c>
      <c r="C15" s="13">
        <f>SUM(C8:C14)</f>
        <v/>
      </c>
      <c r="D15" s="13">
        <f>SUM(D8:D14)</f>
        <v/>
      </c>
      <c r="E15" s="13">
        <f>SUM(E8:E14)</f>
        <v/>
      </c>
      <c r="F15" s="13">
        <f>SUM(F8:F14)</f>
        <v/>
      </c>
      <c r="G15" s="11" t="n"/>
    </row>
    <row r="16" ht="21" customHeight="1">
      <c r="A16" s="9" t="inlineStr">
        <is>
          <t>利益</t>
        </is>
      </c>
      <c r="B16" s="10">
        <f>B7-B15</f>
        <v/>
      </c>
      <c r="C16" s="10">
        <f>C7-C15</f>
        <v/>
      </c>
      <c r="D16" s="10">
        <f>D7-D15</f>
        <v/>
      </c>
      <c r="E16" s="10">
        <f>E7-E15</f>
        <v/>
      </c>
      <c r="F16" s="10">
        <f>F7-F15</f>
        <v/>
      </c>
      <c r="G16" s="11" t="inlineStr">
        <is>
          <t>売上総利益−経費の合計</t>
        </is>
      </c>
    </row>
    <row r="17" ht="21" customHeight="1">
      <c r="A17" s="12" t="inlineStr">
        <is>
          <t>利益率</t>
        </is>
      </c>
      <c r="B17" s="14">
        <f>IF(N(B5)=0,"",B16/B5)</f>
        <v/>
      </c>
      <c r="C17" s="14">
        <f>IF(N(C5)=0,"",C16/C5)</f>
        <v/>
      </c>
      <c r="D17" s="14">
        <f>IF(N(D5)=0,"",D16/D5)</f>
        <v/>
      </c>
      <c r="E17" s="14">
        <f>IF(N(E5)=0,"",E16/E5)</f>
        <v/>
      </c>
      <c r="F17" s="14">
        <f>IF(N(F5)=0,"",F16/F5)</f>
        <v/>
      </c>
      <c r="G17" s="11" t="inlineStr">
        <is>
          <t>利益÷売上高</t>
        </is>
      </c>
    </row>
    <row r="18" ht="21" customHeight="1">
      <c r="A18" s="7" t="inlineStr">
        <is>
          <t>借入金の返済(元金)</t>
        </is>
      </c>
      <c r="B18" s="8" t="n">
        <v>1000000</v>
      </c>
      <c r="C18" s="8" t="n">
        <v>1000000</v>
      </c>
      <c r="D18" s="8" t="n">
        <v>1000000</v>
      </c>
      <c r="E18" s="8" t="n">
        <v>1000000</v>
      </c>
      <c r="F18" s="8" t="n">
        <v>1000000</v>
      </c>
      <c r="G18" s="6" t="inlineStr">
        <is>
          <t>500万円を5年で返済</t>
        </is>
      </c>
    </row>
    <row r="19" ht="21" customHeight="1">
      <c r="A19" s="9" t="inlineStr">
        <is>
          <t>返済後に手元に残るお金(目安)</t>
        </is>
      </c>
      <c r="B19" s="10">
        <f>B16+B11-B18</f>
        <v/>
      </c>
      <c r="C19" s="10">
        <f>C16+C11-C18</f>
        <v/>
      </c>
      <c r="D19" s="10">
        <f>D16+D11-D18</f>
        <v/>
      </c>
      <c r="E19" s="10">
        <f>E16+E11-E18</f>
        <v/>
      </c>
      <c r="F19" s="10">
        <f>F16+F11-F18</f>
        <v/>
      </c>
      <c r="G19" s="11" t="inlineStr">
        <is>
          <t>利益+減価償却費−返済元金(税金は別)</t>
        </is>
      </c>
    </row>
    <row r="21">
      <c r="A21" s="2" t="inlineStr">
        <is>
          <t>※税金(法人税・所得税など)は含めていません。手元に残るお金は、資金繰りの目安です。</t>
        </is>
      </c>
    </row>
  </sheetData>
  <mergeCells count="1">
    <mergeCell ref="A1:F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22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" customWidth="1" min="14" max="14"/>
    <col width="12" customWidth="1" min="15" max="15"/>
  </cols>
  <sheetData>
    <row r="1">
      <c r="A1" s="1" t="inlineStr">
        <is>
          <t>月別収支計画(1年目)</t>
        </is>
      </c>
    </row>
    <row r="2">
      <c r="A2" s="2" t="inlineStr">
        <is>
          <t>売上は「客単価×1日の客数×営業日数」で計算します。客数と営業日数は月ごとに変えられます。</t>
        </is>
      </c>
    </row>
    <row r="3">
      <c r="A3" s="3" t="inlineStr">
        <is>
          <t>客単価(円)</t>
        </is>
      </c>
      <c r="B3" s="15" t="n">
        <v>3000</v>
      </c>
      <c r="C3" s="3" t="inlineStr">
        <is>
          <t>原価率</t>
        </is>
      </c>
      <c r="D3" s="16" t="n">
        <v>0.35</v>
      </c>
    </row>
    <row r="5">
      <c r="A5" s="3" t="inlineStr">
        <is>
          <t>科目</t>
        </is>
      </c>
      <c r="B5" s="17" t="inlineStr">
        <is>
          <t>1か月目</t>
        </is>
      </c>
      <c r="C5" s="17" t="inlineStr">
        <is>
          <t>2か月目</t>
        </is>
      </c>
      <c r="D5" s="17" t="inlineStr">
        <is>
          <t>3か月目</t>
        </is>
      </c>
      <c r="E5" s="17" t="inlineStr">
        <is>
          <t>4か月目</t>
        </is>
      </c>
      <c r="F5" s="17" t="inlineStr">
        <is>
          <t>5か月目</t>
        </is>
      </c>
      <c r="G5" s="17" t="inlineStr">
        <is>
          <t>6か月目</t>
        </is>
      </c>
      <c r="H5" s="17" t="inlineStr">
        <is>
          <t>7か月目</t>
        </is>
      </c>
      <c r="I5" s="17" t="inlineStr">
        <is>
          <t>8か月目</t>
        </is>
      </c>
      <c r="J5" s="17" t="inlineStr">
        <is>
          <t>9か月目</t>
        </is>
      </c>
      <c r="K5" s="17" t="inlineStr">
        <is>
          <t>10か月目</t>
        </is>
      </c>
      <c r="L5" s="17" t="inlineStr">
        <is>
          <t>11か月目</t>
        </is>
      </c>
      <c r="M5" s="17" t="inlineStr">
        <is>
          <t>12か月目</t>
        </is>
      </c>
      <c r="N5" s="18" t="inlineStr"/>
      <c r="O5" s="19" t="inlineStr">
        <is>
          <t>年間合計</t>
        </is>
      </c>
    </row>
    <row r="6" ht="19" customHeight="1">
      <c r="A6" s="7" t="inlineStr">
        <is>
          <t>1日の客数(人)</t>
        </is>
      </c>
      <c r="B6" s="20" t="n">
        <v>15</v>
      </c>
      <c r="C6" s="20" t="n">
        <v>17</v>
      </c>
      <c r="D6" s="20" t="n">
        <v>18</v>
      </c>
      <c r="E6" s="20" t="n">
        <v>20</v>
      </c>
      <c r="F6" s="20" t="n">
        <v>20</v>
      </c>
      <c r="G6" s="20" t="n">
        <v>21</v>
      </c>
      <c r="H6" s="20" t="n">
        <v>21</v>
      </c>
      <c r="I6" s="20" t="n">
        <v>22</v>
      </c>
      <c r="J6" s="20" t="n">
        <v>22</v>
      </c>
      <c r="K6" s="20" t="n">
        <v>22</v>
      </c>
      <c r="L6" s="20" t="n">
        <v>22</v>
      </c>
      <c r="M6" s="20" t="n">
        <v>20</v>
      </c>
      <c r="N6" s="21" t="n"/>
      <c r="O6" s="22">
        <f>ROUND(AVERAGE(B6:M6),1)</f>
        <v/>
      </c>
    </row>
    <row r="7" ht="19" customHeight="1">
      <c r="A7" s="7" t="inlineStr">
        <is>
          <t>営業日数(日)</t>
        </is>
      </c>
      <c r="B7" s="20" t="n">
        <v>25</v>
      </c>
      <c r="C7" s="20" t="n">
        <v>25</v>
      </c>
      <c r="D7" s="20" t="n">
        <v>25</v>
      </c>
      <c r="E7" s="20" t="n">
        <v>25</v>
      </c>
      <c r="F7" s="20" t="n">
        <v>25</v>
      </c>
      <c r="G7" s="20" t="n">
        <v>25</v>
      </c>
      <c r="H7" s="20" t="n">
        <v>25</v>
      </c>
      <c r="I7" s="20" t="n">
        <v>25</v>
      </c>
      <c r="J7" s="20" t="n">
        <v>25</v>
      </c>
      <c r="K7" s="20" t="n">
        <v>25</v>
      </c>
      <c r="L7" s="20" t="n">
        <v>25</v>
      </c>
      <c r="M7" s="20" t="n">
        <v>25</v>
      </c>
      <c r="N7" s="21" t="n"/>
      <c r="O7" s="23">
        <f>SUM(B7:M7)</f>
        <v/>
      </c>
    </row>
    <row r="8" ht="19" customHeight="1">
      <c r="A8" s="9" t="inlineStr">
        <is>
          <t>売上高</t>
        </is>
      </c>
      <c r="B8" s="24">
        <f>$B$3*B6*B7</f>
        <v/>
      </c>
      <c r="C8" s="24">
        <f>$B$3*C6*C7</f>
        <v/>
      </c>
      <c r="D8" s="24">
        <f>$B$3*D6*D7</f>
        <v/>
      </c>
      <c r="E8" s="24">
        <f>$B$3*E6*E7</f>
        <v/>
      </c>
      <c r="F8" s="24">
        <f>$B$3*F6*F7</f>
        <v/>
      </c>
      <c r="G8" s="24">
        <f>$B$3*G6*G7</f>
        <v/>
      </c>
      <c r="H8" s="24">
        <f>$B$3*H6*H7</f>
        <v/>
      </c>
      <c r="I8" s="24">
        <f>$B$3*I6*I7</f>
        <v/>
      </c>
      <c r="J8" s="24">
        <f>$B$3*J6*J7</f>
        <v/>
      </c>
      <c r="K8" s="24">
        <f>$B$3*K6*K7</f>
        <v/>
      </c>
      <c r="L8" s="24">
        <f>$B$3*L6*L7</f>
        <v/>
      </c>
      <c r="M8" s="24">
        <f>$B$3*M6*M7</f>
        <v/>
      </c>
      <c r="N8" s="21" t="n"/>
      <c r="O8" s="10">
        <f>SUM(B8:M8)</f>
        <v/>
      </c>
    </row>
    <row r="9" ht="19" customHeight="1">
      <c r="A9" s="12" t="inlineStr">
        <is>
          <t>売上原価</t>
        </is>
      </c>
      <c r="B9" s="25">
        <f>ROUND(B8*$D$3,0)</f>
        <v/>
      </c>
      <c r="C9" s="25">
        <f>ROUND(C8*$D$3,0)</f>
        <v/>
      </c>
      <c r="D9" s="25">
        <f>ROUND(D8*$D$3,0)</f>
        <v/>
      </c>
      <c r="E9" s="25">
        <f>ROUND(E8*$D$3,0)</f>
        <v/>
      </c>
      <c r="F9" s="25">
        <f>ROUND(F8*$D$3,0)</f>
        <v/>
      </c>
      <c r="G9" s="25">
        <f>ROUND(G8*$D$3,0)</f>
        <v/>
      </c>
      <c r="H9" s="25">
        <f>ROUND(H8*$D$3,0)</f>
        <v/>
      </c>
      <c r="I9" s="25">
        <f>ROUND(I8*$D$3,0)</f>
        <v/>
      </c>
      <c r="J9" s="25">
        <f>ROUND(J8*$D$3,0)</f>
        <v/>
      </c>
      <c r="K9" s="25">
        <f>ROUND(K8*$D$3,0)</f>
        <v/>
      </c>
      <c r="L9" s="25">
        <f>ROUND(L8*$D$3,0)</f>
        <v/>
      </c>
      <c r="M9" s="25">
        <f>ROUND(M8*$D$3,0)</f>
        <v/>
      </c>
      <c r="N9" s="21" t="n"/>
      <c r="O9" s="26">
        <f>SUM(B9:M9)</f>
        <v/>
      </c>
    </row>
    <row r="10" ht="19" customHeight="1">
      <c r="A10" s="9" t="inlineStr">
        <is>
          <t>売上総利益(粗利)</t>
        </is>
      </c>
      <c r="B10" s="24">
        <f>B8-B9</f>
        <v/>
      </c>
      <c r="C10" s="24">
        <f>C8-C9</f>
        <v/>
      </c>
      <c r="D10" s="24">
        <f>D8-D9</f>
        <v/>
      </c>
      <c r="E10" s="24">
        <f>E8-E9</f>
        <v/>
      </c>
      <c r="F10" s="24">
        <f>F8-F9</f>
        <v/>
      </c>
      <c r="G10" s="24">
        <f>G8-G9</f>
        <v/>
      </c>
      <c r="H10" s="24">
        <f>H8-H9</f>
        <v/>
      </c>
      <c r="I10" s="24">
        <f>I8-I9</f>
        <v/>
      </c>
      <c r="J10" s="24">
        <f>J8-J9</f>
        <v/>
      </c>
      <c r="K10" s="24">
        <f>K8-K9</f>
        <v/>
      </c>
      <c r="L10" s="24">
        <f>L8-L9</f>
        <v/>
      </c>
      <c r="M10" s="24">
        <f>M8-M9</f>
        <v/>
      </c>
      <c r="N10" s="21" t="n"/>
      <c r="O10" s="10">
        <f>SUM(B10:M10)</f>
        <v/>
      </c>
    </row>
    <row r="11" ht="19" customHeight="1">
      <c r="A11" s="7" t="inlineStr">
        <is>
          <t>人件費</t>
        </is>
      </c>
      <c r="B11" s="27" t="n">
        <v>400000</v>
      </c>
      <c r="C11" s="27" t="n">
        <v>400000</v>
      </c>
      <c r="D11" s="27" t="n">
        <v>400000</v>
      </c>
      <c r="E11" s="27" t="n">
        <v>400000</v>
      </c>
      <c r="F11" s="27" t="n">
        <v>400000</v>
      </c>
      <c r="G11" s="27" t="n">
        <v>400000</v>
      </c>
      <c r="H11" s="27" t="n">
        <v>400000</v>
      </c>
      <c r="I11" s="27" t="n">
        <v>400000</v>
      </c>
      <c r="J11" s="27" t="n">
        <v>400000</v>
      </c>
      <c r="K11" s="27" t="n">
        <v>400000</v>
      </c>
      <c r="L11" s="27" t="n">
        <v>400000</v>
      </c>
      <c r="M11" s="27" t="n">
        <v>400000</v>
      </c>
      <c r="N11" s="21" t="n"/>
      <c r="O11" s="26">
        <f>SUM(B11:M11)</f>
        <v/>
      </c>
    </row>
    <row r="12" ht="19" customHeight="1">
      <c r="A12" s="7" t="inlineStr">
        <is>
          <t>地代家賃</t>
        </is>
      </c>
      <c r="B12" s="27" t="n">
        <v>200000</v>
      </c>
      <c r="C12" s="27" t="n">
        <v>200000</v>
      </c>
      <c r="D12" s="27" t="n">
        <v>200000</v>
      </c>
      <c r="E12" s="27" t="n">
        <v>200000</v>
      </c>
      <c r="F12" s="27" t="n">
        <v>200000</v>
      </c>
      <c r="G12" s="27" t="n">
        <v>200000</v>
      </c>
      <c r="H12" s="27" t="n">
        <v>200000</v>
      </c>
      <c r="I12" s="27" t="n">
        <v>200000</v>
      </c>
      <c r="J12" s="27" t="n">
        <v>200000</v>
      </c>
      <c r="K12" s="27" t="n">
        <v>200000</v>
      </c>
      <c r="L12" s="27" t="n">
        <v>200000</v>
      </c>
      <c r="M12" s="27" t="n">
        <v>200000</v>
      </c>
      <c r="N12" s="21" t="n"/>
      <c r="O12" s="26">
        <f>SUM(B12:M12)</f>
        <v/>
      </c>
    </row>
    <row r="13" ht="19" customHeight="1">
      <c r="A13" s="7" t="inlineStr">
        <is>
          <t>水道光熱費</t>
        </is>
      </c>
      <c r="B13" s="27" t="n">
        <v>60000</v>
      </c>
      <c r="C13" s="27" t="n">
        <v>60000</v>
      </c>
      <c r="D13" s="27" t="n">
        <v>60000</v>
      </c>
      <c r="E13" s="27" t="n">
        <v>60000</v>
      </c>
      <c r="F13" s="27" t="n">
        <v>60000</v>
      </c>
      <c r="G13" s="27" t="n">
        <v>60000</v>
      </c>
      <c r="H13" s="27" t="n">
        <v>60000</v>
      </c>
      <c r="I13" s="27" t="n">
        <v>60000</v>
      </c>
      <c r="J13" s="27" t="n">
        <v>60000</v>
      </c>
      <c r="K13" s="27" t="n">
        <v>60000</v>
      </c>
      <c r="L13" s="27" t="n">
        <v>60000</v>
      </c>
      <c r="M13" s="27" t="n">
        <v>60000</v>
      </c>
      <c r="N13" s="21" t="n"/>
      <c r="O13" s="26">
        <f>SUM(B13:M13)</f>
        <v/>
      </c>
    </row>
    <row r="14" ht="19" customHeight="1">
      <c r="A14" s="7" t="inlineStr">
        <is>
          <t>減価償却費</t>
        </is>
      </c>
      <c r="B14" s="27" t="n">
        <v>66667</v>
      </c>
      <c r="C14" s="27" t="n">
        <v>66667</v>
      </c>
      <c r="D14" s="27" t="n">
        <v>66667</v>
      </c>
      <c r="E14" s="27" t="n">
        <v>66667</v>
      </c>
      <c r="F14" s="27" t="n">
        <v>66667</v>
      </c>
      <c r="G14" s="27" t="n">
        <v>66667</v>
      </c>
      <c r="H14" s="27" t="n">
        <v>66667</v>
      </c>
      <c r="I14" s="27" t="n">
        <v>66667</v>
      </c>
      <c r="J14" s="27" t="n">
        <v>66667</v>
      </c>
      <c r="K14" s="27" t="n">
        <v>66667</v>
      </c>
      <c r="L14" s="27" t="n">
        <v>66667</v>
      </c>
      <c r="M14" s="27" t="n">
        <v>66667</v>
      </c>
      <c r="N14" s="21" t="n"/>
      <c r="O14" s="26">
        <f>SUM(B14:M14)</f>
        <v/>
      </c>
    </row>
    <row r="15" ht="19" customHeight="1">
      <c r="A15" s="7" t="inlineStr">
        <is>
          <t>広告宣伝費</t>
        </is>
      </c>
      <c r="B15" s="27" t="n">
        <v>200000</v>
      </c>
      <c r="C15" s="27" t="n">
        <v>100000</v>
      </c>
      <c r="D15" s="27" t="n">
        <v>30000</v>
      </c>
      <c r="E15" s="27" t="n">
        <v>30000</v>
      </c>
      <c r="F15" s="27" t="n">
        <v>30000</v>
      </c>
      <c r="G15" s="27" t="n">
        <v>30000</v>
      </c>
      <c r="H15" s="27" t="n">
        <v>30000</v>
      </c>
      <c r="I15" s="27" t="n">
        <v>30000</v>
      </c>
      <c r="J15" s="27" t="n">
        <v>30000</v>
      </c>
      <c r="K15" s="27" t="n">
        <v>30000</v>
      </c>
      <c r="L15" s="27" t="n">
        <v>30000</v>
      </c>
      <c r="M15" s="27" t="n">
        <v>30000</v>
      </c>
      <c r="N15" s="21" t="n"/>
      <c r="O15" s="26">
        <f>SUM(B15:M15)</f>
        <v/>
      </c>
    </row>
    <row r="16" ht="19" customHeight="1">
      <c r="A16" s="7" t="inlineStr">
        <is>
          <t>支払利息</t>
        </is>
      </c>
      <c r="B16" s="27" t="n">
        <v>10000</v>
      </c>
      <c r="C16" s="27" t="n">
        <v>10000</v>
      </c>
      <c r="D16" s="27" t="n">
        <v>10000</v>
      </c>
      <c r="E16" s="27" t="n">
        <v>10000</v>
      </c>
      <c r="F16" s="27" t="n">
        <v>10000</v>
      </c>
      <c r="G16" s="27" t="n">
        <v>10000</v>
      </c>
      <c r="H16" s="27" t="n">
        <v>10000</v>
      </c>
      <c r="I16" s="27" t="n">
        <v>10000</v>
      </c>
      <c r="J16" s="27" t="n">
        <v>10000</v>
      </c>
      <c r="K16" s="27" t="n">
        <v>10000</v>
      </c>
      <c r="L16" s="27" t="n">
        <v>10000</v>
      </c>
      <c r="M16" s="27" t="n">
        <v>10000</v>
      </c>
      <c r="N16" s="21" t="n"/>
      <c r="O16" s="26">
        <f>SUM(B16:M16)</f>
        <v/>
      </c>
    </row>
    <row r="17" ht="19" customHeight="1">
      <c r="A17" s="7" t="inlineStr">
        <is>
          <t>その他の経費</t>
        </is>
      </c>
      <c r="B17" s="27" t="n">
        <v>100000</v>
      </c>
      <c r="C17" s="27" t="n">
        <v>100000</v>
      </c>
      <c r="D17" s="27" t="n">
        <v>100000</v>
      </c>
      <c r="E17" s="27" t="n">
        <v>100000</v>
      </c>
      <c r="F17" s="27" t="n">
        <v>100000</v>
      </c>
      <c r="G17" s="27" t="n">
        <v>100000</v>
      </c>
      <c r="H17" s="27" t="n">
        <v>100000</v>
      </c>
      <c r="I17" s="27" t="n">
        <v>100000</v>
      </c>
      <c r="J17" s="27" t="n">
        <v>100000</v>
      </c>
      <c r="K17" s="27" t="n">
        <v>100000</v>
      </c>
      <c r="L17" s="27" t="n">
        <v>100000</v>
      </c>
      <c r="M17" s="27" t="n">
        <v>100000</v>
      </c>
      <c r="N17" s="21" t="n"/>
      <c r="O17" s="26">
        <f>SUM(B17:M17)</f>
        <v/>
      </c>
    </row>
    <row r="18" ht="19" customHeight="1">
      <c r="A18" s="12" t="inlineStr">
        <is>
          <t>経費の合計</t>
        </is>
      </c>
      <c r="B18" s="25">
        <f>SUM(B11:B17)</f>
        <v/>
      </c>
      <c r="C18" s="25">
        <f>SUM(C11:C17)</f>
        <v/>
      </c>
      <c r="D18" s="25">
        <f>SUM(D11:D17)</f>
        <v/>
      </c>
      <c r="E18" s="25">
        <f>SUM(E11:E17)</f>
        <v/>
      </c>
      <c r="F18" s="25">
        <f>SUM(F11:F17)</f>
        <v/>
      </c>
      <c r="G18" s="25">
        <f>SUM(G11:G17)</f>
        <v/>
      </c>
      <c r="H18" s="25">
        <f>SUM(H11:H17)</f>
        <v/>
      </c>
      <c r="I18" s="25">
        <f>SUM(I11:I17)</f>
        <v/>
      </c>
      <c r="J18" s="25">
        <f>SUM(J11:J17)</f>
        <v/>
      </c>
      <c r="K18" s="25">
        <f>SUM(K11:K17)</f>
        <v/>
      </c>
      <c r="L18" s="25">
        <f>SUM(L11:L17)</f>
        <v/>
      </c>
      <c r="M18" s="25">
        <f>SUM(M11:M17)</f>
        <v/>
      </c>
      <c r="N18" s="21" t="n"/>
      <c r="O18" s="26">
        <f>SUM(B18:M18)</f>
        <v/>
      </c>
    </row>
    <row r="19" ht="19" customHeight="1">
      <c r="A19" s="9" t="inlineStr">
        <is>
          <t>利益</t>
        </is>
      </c>
      <c r="B19" s="24">
        <f>B10-B18</f>
        <v/>
      </c>
      <c r="C19" s="24">
        <f>C10-C18</f>
        <v/>
      </c>
      <c r="D19" s="24">
        <f>D10-D18</f>
        <v/>
      </c>
      <c r="E19" s="24">
        <f>E10-E18</f>
        <v/>
      </c>
      <c r="F19" s="24">
        <f>F10-F18</f>
        <v/>
      </c>
      <c r="G19" s="24">
        <f>G10-G18</f>
        <v/>
      </c>
      <c r="H19" s="24">
        <f>H10-H18</f>
        <v/>
      </c>
      <c r="I19" s="24">
        <f>I10-I18</f>
        <v/>
      </c>
      <c r="J19" s="24">
        <f>J10-J18</f>
        <v/>
      </c>
      <c r="K19" s="24">
        <f>K10-K18</f>
        <v/>
      </c>
      <c r="L19" s="24">
        <f>L10-L18</f>
        <v/>
      </c>
      <c r="M19" s="24">
        <f>M10-M18</f>
        <v/>
      </c>
      <c r="N19" s="21" t="n"/>
      <c r="O19" s="10">
        <f>SUM(B19:M19)</f>
        <v/>
      </c>
    </row>
    <row r="20" ht="19" customHeight="1">
      <c r="A20" s="9" t="inlineStr">
        <is>
          <t>利益の累計</t>
        </is>
      </c>
      <c r="B20" s="24">
        <f>B19</f>
        <v/>
      </c>
      <c r="C20" s="24">
        <f>B20+C19</f>
        <v/>
      </c>
      <c r="D20" s="24">
        <f>C20+D19</f>
        <v/>
      </c>
      <c r="E20" s="24">
        <f>D20+E19</f>
        <v/>
      </c>
      <c r="F20" s="24">
        <f>E20+F19</f>
        <v/>
      </c>
      <c r="G20" s="24">
        <f>F20+G19</f>
        <v/>
      </c>
      <c r="H20" s="24">
        <f>G20+H19</f>
        <v/>
      </c>
      <c r="I20" s="24">
        <f>H20+I19</f>
        <v/>
      </c>
      <c r="J20" s="24">
        <f>I20+J19</f>
        <v/>
      </c>
      <c r="K20" s="24">
        <f>J20+K19</f>
        <v/>
      </c>
      <c r="L20" s="24">
        <f>K20+L19</f>
        <v/>
      </c>
      <c r="M20" s="24">
        <f>L20+M19</f>
        <v/>
      </c>
      <c r="N20" s="21" t="n"/>
      <c r="O20" s="10">
        <f>M20</f>
        <v/>
      </c>
    </row>
    <row r="22">
      <c r="A22" s="2" t="inlineStr">
        <is>
          <t>※減価償却費は、設備の金額を使える年数で割って、月ごとに入れます(例:400万円÷5年÷12か月)。</t>
        </is>
      </c>
    </row>
  </sheetData>
  <mergeCells count="1">
    <mergeCell ref="A1:F1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2026-10-24T13:14:11Z</dcterms:created>
  <dcterms:modified xmlns:dcterms="http://purl.org/dc/terms/" xmlns:xsi="http://www.w3.org/2001/XMLSchema-instance" xsi:type="dcterms:W3CDTF">2026-10-24T13:14:11Z</dcterms:modified>
</cp:coreProperties>
</file>