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体重記録表" sheetId="1" state="visible" r:id="rId1"/>
  </sheets>
  <definedNames>
    <definedName name="_xlnm.Print_Area" localSheetId="0">'体重記録表'!$A$1:$G$56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"/>
    <numFmt numFmtId="166" formatCode="0.0"/>
    <numFmt numFmtId="167" formatCode="+0.0;-0.0;0.0"/>
  </numFmts>
  <fonts count="8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b val="1"/>
      <sz val="11"/>
    </font>
    <font>
      <name val="游ゴシック"/>
      <b val="1"/>
      <sz val="10"/>
    </font>
    <font>
      <name val="游ゴシック"/>
      <sz val="10"/>
    </font>
    <font>
      <name val="游ゴシック"/>
      <sz val="9"/>
    </font>
    <font>
      <name val="游ゴシック"/>
      <sz val="10.5"/>
    </font>
  </fonts>
  <fills count="6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E3F1F3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0" fillId="0" borderId="4" pivotButton="0" quotePrefix="0" xfId="0"/>
    <xf numFmtId="165" fontId="3" fillId="3" borderId="1" applyAlignment="1" pivotButton="0" quotePrefix="0" xfId="0">
      <alignment horizontal="center" vertical="center" shrinkToFit="1"/>
    </xf>
    <xf numFmtId="166" fontId="3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166" fontId="3" fillId="0" borderId="1" applyAlignment="1" pivotButton="0" quotePrefix="0" xfId="0">
      <alignment horizontal="center" vertical="center" shrinkToFit="1"/>
    </xf>
    <xf numFmtId="0" fontId="2" fillId="4" borderId="1" applyAlignment="1" pivotButton="0" quotePrefix="0" xfId="0">
      <alignment horizontal="center" vertical="center" shrinkToFit="1"/>
    </xf>
    <xf numFmtId="165" fontId="5" fillId="5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shrinkToFit="1"/>
    </xf>
    <xf numFmtId="166" fontId="7" fillId="3" borderId="1" applyAlignment="1" pivotButton="0" quotePrefix="0" xfId="0">
      <alignment horizontal="center" vertical="center" shrinkToFit="1"/>
    </xf>
    <xf numFmtId="167" fontId="5" fillId="0" borderId="1" applyAlignment="1" pivotButton="0" quotePrefix="0" xfId="0">
      <alignment horizontal="center" vertical="center" shrinkToFit="1"/>
    </xf>
    <xf numFmtId="3" fontId="5" fillId="3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left" vertical="center" shrinkToFit="1"/>
    </xf>
  </cellXfs>
  <cellStyles count="1">
    <cellStyle name="Normal" xfId="0" builtinId="0" hidden="0"/>
  </cellStyles>
  <dxfs count="4">
    <dxf>
      <fill>
        <patternFill patternType="solid">
          <fgColor rgb="00E8F0FA"/>
          <bgColor rgb="00E8F0FA"/>
        </patternFill>
      </fill>
    </dxf>
    <dxf>
      <fill>
        <patternFill patternType="solid">
          <fgColor rgb="00FDE9E7"/>
          <bgColor rgb="00FDE9E7"/>
        </patternFill>
      </fill>
    </dxf>
    <dxf>
      <font>
        <b val="1"/>
        <color rgb="002E75B6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体重の変化(朝・kg)</a:t>
            </a:r>
          </a:p>
        </rich>
      </tx>
    </title>
    <plotArea>
      <lineChart>
        <grouping val="standard"/>
        <varyColors val="0"/>
        <ser>
          <idx val="0"/>
          <order val="0"/>
          <tx>
            <strRef>
              <f>'体重記録表'!C6</f>
            </strRef>
          </tx>
          <spPr>
            <a:ln xmlns:a="http://schemas.openxmlformats.org/drawingml/2006/main" w="22000">
              <a:solidFill>
                <a:srgbClr val="2E75B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'体重記録表'!$A$7:$A$37</f>
            </numRef>
          </cat>
          <val>
            <numRef>
              <f>'体重記録表'!$C$7:$C$37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/d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38</row>
      <rowOff>0</rowOff>
    </from>
    <ext cx="5112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10" customWidth="1" min="3" max="3"/>
    <col width="10" customWidth="1" min="4" max="4"/>
    <col width="10" customWidth="1" min="5" max="5"/>
    <col width="9" customWidth="1" min="6" max="6"/>
    <col width="22" customWidth="1" min="7" max="7"/>
    <col width="2" customWidth="1" min="8" max="8"/>
  </cols>
  <sheetData>
    <row r="1">
      <c r="A1" s="1" t="inlineStr">
        <is>
          <t>体重記録表</t>
        </is>
      </c>
    </row>
    <row r="3">
      <c r="A3" s="2" t="inlineStr">
        <is>
          <t>開始日</t>
        </is>
      </c>
      <c r="B3" s="3" t="n"/>
      <c r="C3" s="4" t="n">
        <v>46327</v>
      </c>
      <c r="D3" s="2" t="inlineStr">
        <is>
          <t>目標体重(kg)</t>
        </is>
      </c>
      <c r="E3" s="3" t="n"/>
      <c r="F3" s="5" t="n">
        <v>62</v>
      </c>
      <c r="G3" s="6">
        <f>IF(OR(F3="",F4=""),"","目標まで "&amp;TEXT(F4-F3,"0.0")&amp;" kg")</f>
        <v/>
      </c>
    </row>
    <row r="4">
      <c r="A4" s="2" t="inlineStr">
        <is>
          <t>身長(cm)</t>
        </is>
      </c>
      <c r="B4" s="3" t="n"/>
      <c r="C4" s="5" t="n">
        <v>165</v>
      </c>
      <c r="D4" s="2" t="inlineStr">
        <is>
          <t>最新の体重</t>
        </is>
      </c>
      <c r="E4" s="3" t="n"/>
      <c r="F4" s="7">
        <f>IFERROR(LOOKUP(2,1/(C7:C37&lt;&gt;""),C7:C37),"")</f>
        <v/>
      </c>
      <c r="G4" s="6">
        <f>IF(OR(C4="",F4=""),"","BMI "&amp;TEXT(F4/(C4/100)^2,"0.0"))</f>
        <v/>
      </c>
    </row>
    <row r="6">
      <c r="A6" s="8" t="inlineStr">
        <is>
          <t>日付</t>
        </is>
      </c>
      <c r="B6" s="8" t="inlineStr">
        <is>
          <t>曜日</t>
        </is>
      </c>
      <c r="C6" s="8" t="inlineStr">
        <is>
          <t>体重(朝)</t>
        </is>
      </c>
      <c r="D6" s="8" t="inlineStr">
        <is>
          <t>体重(夜)</t>
        </is>
      </c>
      <c r="E6" s="8" t="inlineStr">
        <is>
          <t>前日との差</t>
        </is>
      </c>
      <c r="F6" s="8" t="inlineStr">
        <is>
          <t>歩数</t>
        </is>
      </c>
      <c r="G6" s="8" t="inlineStr">
        <is>
          <t>メモ(食事・運動・体調)</t>
        </is>
      </c>
    </row>
    <row r="7" ht="18" customHeight="1">
      <c r="A7" s="9">
        <f>IF($C$3="","",$C$3+0)</f>
        <v/>
      </c>
      <c r="B7" s="10">
        <f>IF(A7="","",TEXT(A7,"aaa"))</f>
        <v/>
      </c>
      <c r="C7" s="11" t="n">
        <v>65.2</v>
      </c>
      <c r="D7" s="11" t="n"/>
      <c r="E7" s="12" t="n"/>
      <c r="F7" s="13" t="n"/>
      <c r="G7" s="14" t="n"/>
    </row>
    <row r="8" ht="18" customHeight="1">
      <c r="A8" s="9">
        <f>IF($C$3="","",$C$3+1)</f>
        <v/>
      </c>
      <c r="B8" s="10">
        <f>IF(A8="","",TEXT(A8,"aaa"))</f>
        <v/>
      </c>
      <c r="C8" s="11" t="n">
        <v>65</v>
      </c>
      <c r="D8" s="11" t="n"/>
      <c r="E8" s="12">
        <f>IF(OR(C8="",C7=""),"",C8-C7)</f>
        <v/>
      </c>
      <c r="F8" s="13" t="n"/>
      <c r="G8" s="14" t="n"/>
    </row>
    <row r="9" ht="18" customHeight="1">
      <c r="A9" s="9">
        <f>IF($C$3="","",$C$3+2)</f>
        <v/>
      </c>
      <c r="B9" s="10">
        <f>IF(A9="","",TEXT(A9,"aaa"))</f>
        <v/>
      </c>
      <c r="C9" s="11" t="n">
        <v>64.90000000000001</v>
      </c>
      <c r="D9" s="11" t="n"/>
      <c r="E9" s="12">
        <f>IF(OR(C9="",C8=""),"",C9-C8)</f>
        <v/>
      </c>
      <c r="F9" s="13" t="n"/>
      <c r="G9" s="14" t="n"/>
    </row>
    <row r="10" ht="18" customHeight="1">
      <c r="A10" s="9">
        <f>IF($C$3="","",$C$3+3)</f>
        <v/>
      </c>
      <c r="B10" s="10">
        <f>IF(A10="","",TEXT(A10,"aaa"))</f>
        <v/>
      </c>
      <c r="C10" s="11" t="n">
        <v>65.09999999999999</v>
      </c>
      <c r="D10" s="11" t="n"/>
      <c r="E10" s="12">
        <f>IF(OR(C10="",C9=""),"",C10-C9)</f>
        <v/>
      </c>
      <c r="F10" s="13" t="n"/>
      <c r="G10" s="14" t="n"/>
    </row>
    <row r="11" ht="18" customHeight="1">
      <c r="A11" s="9">
        <f>IF($C$3="","",$C$3+4)</f>
        <v/>
      </c>
      <c r="B11" s="10">
        <f>IF(A11="","",TEXT(A11,"aaa"))</f>
        <v/>
      </c>
      <c r="C11" s="11" t="n">
        <v>64.8</v>
      </c>
      <c r="D11" s="11" t="n"/>
      <c r="E11" s="12">
        <f>IF(OR(C11="",C10=""),"",C11-C10)</f>
        <v/>
      </c>
      <c r="F11" s="13" t="n"/>
      <c r="G11" s="14" t="n"/>
    </row>
    <row r="12" ht="18" customHeight="1">
      <c r="A12" s="9">
        <f>IF($C$3="","",$C$3+5)</f>
        <v/>
      </c>
      <c r="B12" s="10">
        <f>IF(A12="","",TEXT(A12,"aaa"))</f>
        <v/>
      </c>
      <c r="C12" s="11" t="n">
        <v>64.59999999999999</v>
      </c>
      <c r="D12" s="11" t="n"/>
      <c r="E12" s="12">
        <f>IF(OR(C12="",C11=""),"",C12-C11)</f>
        <v/>
      </c>
      <c r="F12" s="13" t="n"/>
      <c r="G12" s="14" t="n"/>
    </row>
    <row r="13" ht="18" customHeight="1">
      <c r="A13" s="9">
        <f>IF($C$3="","",$C$3+6)</f>
        <v/>
      </c>
      <c r="B13" s="10">
        <f>IF(A13="","",TEXT(A13,"aaa"))</f>
        <v/>
      </c>
      <c r="C13" s="11" t="n">
        <v>64.7</v>
      </c>
      <c r="D13" s="11" t="n"/>
      <c r="E13" s="12">
        <f>IF(OR(C13="",C12=""),"",C13-C12)</f>
        <v/>
      </c>
      <c r="F13" s="13" t="n"/>
      <c r="G13" s="14" t="n"/>
    </row>
    <row r="14" ht="18" customHeight="1">
      <c r="A14" s="9">
        <f>IF($C$3="","",$C$3+7)</f>
        <v/>
      </c>
      <c r="B14" s="10">
        <f>IF(A14="","",TEXT(A14,"aaa"))</f>
        <v/>
      </c>
      <c r="C14" s="11" t="n">
        <v>64.5</v>
      </c>
      <c r="D14" s="11" t="n"/>
      <c r="E14" s="12">
        <f>IF(OR(C14="",C13=""),"",C14-C13)</f>
        <v/>
      </c>
      <c r="F14" s="13" t="n"/>
      <c r="G14" s="14" t="n"/>
    </row>
    <row r="15" ht="18" customHeight="1">
      <c r="A15" s="9">
        <f>IF($C$3="","",$C$3+8)</f>
        <v/>
      </c>
      <c r="B15" s="10">
        <f>IF(A15="","",TEXT(A15,"aaa"))</f>
        <v/>
      </c>
      <c r="C15" s="11" t="n">
        <v>64.40000000000001</v>
      </c>
      <c r="D15" s="11" t="n"/>
      <c r="E15" s="12">
        <f>IF(OR(C15="",C14=""),"",C15-C14)</f>
        <v/>
      </c>
      <c r="F15" s="13" t="n"/>
      <c r="G15" s="14" t="n"/>
    </row>
    <row r="16" ht="18" customHeight="1">
      <c r="A16" s="9">
        <f>IF($C$3="","",$C$3+9)</f>
        <v/>
      </c>
      <c r="B16" s="10">
        <f>IF(A16="","",TEXT(A16,"aaa"))</f>
        <v/>
      </c>
      <c r="C16" s="11" t="n">
        <v>64.59999999999999</v>
      </c>
      <c r="D16" s="11" t="n"/>
      <c r="E16" s="12">
        <f>IF(OR(C16="",C15=""),"",C16-C15)</f>
        <v/>
      </c>
      <c r="F16" s="13" t="n"/>
      <c r="G16" s="14" t="n"/>
    </row>
    <row r="17" ht="18" customHeight="1">
      <c r="A17" s="9">
        <f>IF($C$3="","",$C$3+10)</f>
        <v/>
      </c>
      <c r="B17" s="10">
        <f>IF(A17="","",TEXT(A17,"aaa"))</f>
        <v/>
      </c>
      <c r="C17" s="11" t="n">
        <v>64.3</v>
      </c>
      <c r="D17" s="11" t="n"/>
      <c r="E17" s="12">
        <f>IF(OR(C17="",C16=""),"",C17-C16)</f>
        <v/>
      </c>
      <c r="F17" s="13" t="n"/>
      <c r="G17" s="14" t="n"/>
    </row>
    <row r="18" ht="18" customHeight="1">
      <c r="A18" s="9">
        <f>IF($C$3="","",$C$3+11)</f>
        <v/>
      </c>
      <c r="B18" s="10">
        <f>IF(A18="","",TEXT(A18,"aaa"))</f>
        <v/>
      </c>
      <c r="C18" s="11" t="n">
        <v>64.09999999999999</v>
      </c>
      <c r="D18" s="11" t="n"/>
      <c r="E18" s="12">
        <f>IF(OR(C18="",C17=""),"",C18-C17)</f>
        <v/>
      </c>
      <c r="F18" s="13" t="n"/>
      <c r="G18" s="14" t="n"/>
    </row>
    <row r="19" ht="18" customHeight="1">
      <c r="A19" s="9">
        <f>IF($C$3="","",$C$3+12)</f>
        <v/>
      </c>
      <c r="B19" s="10">
        <f>IF(A19="","",TEXT(A19,"aaa"))</f>
        <v/>
      </c>
      <c r="C19" s="11" t="n">
        <v>64.2</v>
      </c>
      <c r="D19" s="11" t="n"/>
      <c r="E19" s="12">
        <f>IF(OR(C19="",C18=""),"",C19-C18)</f>
        <v/>
      </c>
      <c r="F19" s="13" t="n"/>
      <c r="G19" s="14" t="n"/>
    </row>
    <row r="20" ht="18" customHeight="1">
      <c r="A20" s="9">
        <f>IF($C$3="","",$C$3+13)</f>
        <v/>
      </c>
      <c r="B20" s="10">
        <f>IF(A20="","",TEXT(A20,"aaa"))</f>
        <v/>
      </c>
      <c r="C20" s="11" t="n">
        <v>64</v>
      </c>
      <c r="D20" s="11" t="n"/>
      <c r="E20" s="12">
        <f>IF(OR(C20="",C19=""),"",C20-C19)</f>
        <v/>
      </c>
      <c r="F20" s="13" t="n"/>
      <c r="G20" s="14" t="n"/>
    </row>
    <row r="21" ht="18" customHeight="1">
      <c r="A21" s="9">
        <f>IF($C$3="","",$C$3+14)</f>
        <v/>
      </c>
      <c r="B21" s="10">
        <f>IF(A21="","",TEXT(A21,"aaa"))</f>
        <v/>
      </c>
      <c r="C21" s="11" t="n"/>
      <c r="D21" s="11" t="n"/>
      <c r="E21" s="12">
        <f>IF(OR(C21="",C20=""),"",C21-C20)</f>
        <v/>
      </c>
      <c r="F21" s="13" t="n"/>
      <c r="G21" s="14" t="n"/>
    </row>
    <row r="22" ht="18" customHeight="1">
      <c r="A22" s="9">
        <f>IF($C$3="","",$C$3+15)</f>
        <v/>
      </c>
      <c r="B22" s="10">
        <f>IF(A22="","",TEXT(A22,"aaa"))</f>
        <v/>
      </c>
      <c r="C22" s="11" t="n"/>
      <c r="D22" s="11" t="n"/>
      <c r="E22" s="12">
        <f>IF(OR(C22="",C21=""),"",C22-C21)</f>
        <v/>
      </c>
      <c r="F22" s="13" t="n"/>
      <c r="G22" s="14" t="n"/>
    </row>
    <row r="23" ht="18" customHeight="1">
      <c r="A23" s="9">
        <f>IF($C$3="","",$C$3+16)</f>
        <v/>
      </c>
      <c r="B23" s="10">
        <f>IF(A23="","",TEXT(A23,"aaa"))</f>
        <v/>
      </c>
      <c r="C23" s="11" t="n"/>
      <c r="D23" s="11" t="n"/>
      <c r="E23" s="12">
        <f>IF(OR(C23="",C22=""),"",C23-C22)</f>
        <v/>
      </c>
      <c r="F23" s="13" t="n"/>
      <c r="G23" s="14" t="n"/>
    </row>
    <row r="24" ht="18" customHeight="1">
      <c r="A24" s="9">
        <f>IF($C$3="","",$C$3+17)</f>
        <v/>
      </c>
      <c r="B24" s="10">
        <f>IF(A24="","",TEXT(A24,"aaa"))</f>
        <v/>
      </c>
      <c r="C24" s="11" t="n"/>
      <c r="D24" s="11" t="n"/>
      <c r="E24" s="12">
        <f>IF(OR(C24="",C23=""),"",C24-C23)</f>
        <v/>
      </c>
      <c r="F24" s="13" t="n"/>
      <c r="G24" s="14" t="n"/>
    </row>
    <row r="25" ht="18" customHeight="1">
      <c r="A25" s="9">
        <f>IF($C$3="","",$C$3+18)</f>
        <v/>
      </c>
      <c r="B25" s="10">
        <f>IF(A25="","",TEXT(A25,"aaa"))</f>
        <v/>
      </c>
      <c r="C25" s="11" t="n"/>
      <c r="D25" s="11" t="n"/>
      <c r="E25" s="12">
        <f>IF(OR(C25="",C24=""),"",C25-C24)</f>
        <v/>
      </c>
      <c r="F25" s="13" t="n"/>
      <c r="G25" s="14" t="n"/>
    </row>
    <row r="26" ht="18" customHeight="1">
      <c r="A26" s="9">
        <f>IF($C$3="","",$C$3+19)</f>
        <v/>
      </c>
      <c r="B26" s="10">
        <f>IF(A26="","",TEXT(A26,"aaa"))</f>
        <v/>
      </c>
      <c r="C26" s="11" t="n"/>
      <c r="D26" s="11" t="n"/>
      <c r="E26" s="12">
        <f>IF(OR(C26="",C25=""),"",C26-C25)</f>
        <v/>
      </c>
      <c r="F26" s="13" t="n"/>
      <c r="G26" s="14" t="n"/>
    </row>
    <row r="27" ht="18" customHeight="1">
      <c r="A27" s="9">
        <f>IF($C$3="","",$C$3+20)</f>
        <v/>
      </c>
      <c r="B27" s="10">
        <f>IF(A27="","",TEXT(A27,"aaa"))</f>
        <v/>
      </c>
      <c r="C27" s="11" t="n"/>
      <c r="D27" s="11" t="n"/>
      <c r="E27" s="12">
        <f>IF(OR(C27="",C26=""),"",C27-C26)</f>
        <v/>
      </c>
      <c r="F27" s="13" t="n"/>
      <c r="G27" s="14" t="n"/>
    </row>
    <row r="28" ht="18" customHeight="1">
      <c r="A28" s="9">
        <f>IF($C$3="","",$C$3+21)</f>
        <v/>
      </c>
      <c r="B28" s="10">
        <f>IF(A28="","",TEXT(A28,"aaa"))</f>
        <v/>
      </c>
      <c r="C28" s="11" t="n"/>
      <c r="D28" s="11" t="n"/>
      <c r="E28" s="12">
        <f>IF(OR(C28="",C27=""),"",C28-C27)</f>
        <v/>
      </c>
      <c r="F28" s="13" t="n"/>
      <c r="G28" s="14" t="n"/>
    </row>
    <row r="29" ht="18" customHeight="1">
      <c r="A29" s="9">
        <f>IF($C$3="","",$C$3+22)</f>
        <v/>
      </c>
      <c r="B29" s="10">
        <f>IF(A29="","",TEXT(A29,"aaa"))</f>
        <v/>
      </c>
      <c r="C29" s="11" t="n"/>
      <c r="D29" s="11" t="n"/>
      <c r="E29" s="12">
        <f>IF(OR(C29="",C28=""),"",C29-C28)</f>
        <v/>
      </c>
      <c r="F29" s="13" t="n"/>
      <c r="G29" s="14" t="n"/>
    </row>
    <row r="30" ht="18" customHeight="1">
      <c r="A30" s="9">
        <f>IF($C$3="","",$C$3+23)</f>
        <v/>
      </c>
      <c r="B30" s="10">
        <f>IF(A30="","",TEXT(A30,"aaa"))</f>
        <v/>
      </c>
      <c r="C30" s="11" t="n"/>
      <c r="D30" s="11" t="n"/>
      <c r="E30" s="12">
        <f>IF(OR(C30="",C29=""),"",C30-C29)</f>
        <v/>
      </c>
      <c r="F30" s="13" t="n"/>
      <c r="G30" s="14" t="n"/>
    </row>
    <row r="31" ht="18" customHeight="1">
      <c r="A31" s="9">
        <f>IF($C$3="","",$C$3+24)</f>
        <v/>
      </c>
      <c r="B31" s="10">
        <f>IF(A31="","",TEXT(A31,"aaa"))</f>
        <v/>
      </c>
      <c r="C31" s="11" t="n"/>
      <c r="D31" s="11" t="n"/>
      <c r="E31" s="12">
        <f>IF(OR(C31="",C30=""),"",C31-C30)</f>
        <v/>
      </c>
      <c r="F31" s="13" t="n"/>
      <c r="G31" s="14" t="n"/>
    </row>
    <row r="32" ht="18" customHeight="1">
      <c r="A32" s="9">
        <f>IF($C$3="","",$C$3+25)</f>
        <v/>
      </c>
      <c r="B32" s="10">
        <f>IF(A32="","",TEXT(A32,"aaa"))</f>
        <v/>
      </c>
      <c r="C32" s="11" t="n"/>
      <c r="D32" s="11" t="n"/>
      <c r="E32" s="12">
        <f>IF(OR(C32="",C31=""),"",C32-C31)</f>
        <v/>
      </c>
      <c r="F32" s="13" t="n"/>
      <c r="G32" s="14" t="n"/>
    </row>
    <row r="33" ht="18" customHeight="1">
      <c r="A33" s="9">
        <f>IF($C$3="","",$C$3+26)</f>
        <v/>
      </c>
      <c r="B33" s="10">
        <f>IF(A33="","",TEXT(A33,"aaa"))</f>
        <v/>
      </c>
      <c r="C33" s="11" t="n"/>
      <c r="D33" s="11" t="n"/>
      <c r="E33" s="12">
        <f>IF(OR(C33="",C32=""),"",C33-C32)</f>
        <v/>
      </c>
      <c r="F33" s="13" t="n"/>
      <c r="G33" s="14" t="n"/>
    </row>
    <row r="34" ht="18" customHeight="1">
      <c r="A34" s="9">
        <f>IF($C$3="","",$C$3+27)</f>
        <v/>
      </c>
      <c r="B34" s="10">
        <f>IF(A34="","",TEXT(A34,"aaa"))</f>
        <v/>
      </c>
      <c r="C34" s="11" t="n"/>
      <c r="D34" s="11" t="n"/>
      <c r="E34" s="12">
        <f>IF(OR(C34="",C33=""),"",C34-C33)</f>
        <v/>
      </c>
      <c r="F34" s="13" t="n"/>
      <c r="G34" s="14" t="n"/>
    </row>
    <row r="35" ht="18" customHeight="1">
      <c r="A35" s="9">
        <f>IF($C$3="","",$C$3+28)</f>
        <v/>
      </c>
      <c r="B35" s="10">
        <f>IF(A35="","",TEXT(A35,"aaa"))</f>
        <v/>
      </c>
      <c r="C35" s="11" t="n"/>
      <c r="D35" s="11" t="n"/>
      <c r="E35" s="12">
        <f>IF(OR(C35="",C34=""),"",C35-C34)</f>
        <v/>
      </c>
      <c r="F35" s="13" t="n"/>
      <c r="G35" s="14" t="n"/>
    </row>
    <row r="36" ht="18" customHeight="1">
      <c r="A36" s="9">
        <f>IF($C$3="","",$C$3+29)</f>
        <v/>
      </c>
      <c r="B36" s="10">
        <f>IF(A36="","",TEXT(A36,"aaa"))</f>
        <v/>
      </c>
      <c r="C36" s="11" t="n"/>
      <c r="D36" s="11" t="n"/>
      <c r="E36" s="12">
        <f>IF(OR(C36="",C35=""),"",C36-C35)</f>
        <v/>
      </c>
      <c r="F36" s="13" t="n"/>
      <c r="G36" s="14" t="n"/>
    </row>
    <row r="37" ht="18" customHeight="1">
      <c r="A37" s="9">
        <f>IF($C$3="","",$C$3+30)</f>
        <v/>
      </c>
      <c r="B37" s="10">
        <f>IF(A37="","",TEXT(A37,"aaa"))</f>
        <v/>
      </c>
      <c r="C37" s="11" t="n"/>
      <c r="D37" s="11" t="n"/>
      <c r="E37" s="12">
        <f>IF(OR(C37="",C36=""),"",C37-C36)</f>
        <v/>
      </c>
      <c r="F37" s="13" t="n"/>
      <c r="G37" s="14" t="n"/>
    </row>
  </sheetData>
  <mergeCells count="5">
    <mergeCell ref="A4:B4"/>
    <mergeCell ref="A1:G1"/>
    <mergeCell ref="D4:E4"/>
    <mergeCell ref="D3:E3"/>
    <mergeCell ref="A3:B3"/>
  </mergeCells>
  <conditionalFormatting sqref="A7:B37">
    <cfRule type="expression" priority="1" dxfId="0">
      <formula>$B7="土"</formula>
    </cfRule>
    <cfRule type="expression" priority="2" dxfId="1">
      <formula>$B7="日"</formula>
    </cfRule>
  </conditionalFormatting>
  <conditionalFormatting sqref="E7:E37">
    <cfRule type="expression" priority="3" dxfId="2">
      <formula>AND(ISNUMBER(E7),E7&lt;0)</formula>
    </cfRule>
    <cfRule type="expression" priority="4" dxfId="3">
      <formula>AND(ISNUMBER(E7),E7&gt;0)</formula>
    </cfRule>
  </conditionalFormatting>
  <printOptions horizontalCentered="1"/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2026-10-25T06:51:31Z</dcterms:created>
  <dcterms:modified xmlns:dcterms="http://purl.org/dc/terms/" xmlns:xsi="http://www.w3.org/2001/XMLSchema-instance" xsi:type="dcterms:W3CDTF">2026-10-25T06:51:31Z</dcterms:modified>
</cp:coreProperties>
</file>