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常点検表" sheetId="1" state="visible" r:id="rId1"/>
  </sheets>
  <definedNames>
    <definedName name="_xlnm.Print_Area" localSheetId="0">'日常点検表'!$A$1:$AI$27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"/>
    </font>
    <font>
      <name val="游ゴシック"/>
      <sz val="10"/>
    </font>
    <font>
      <name val="游ゴシック"/>
      <sz val="9"/>
    </font>
    <font>
      <name val="游ゴシック"/>
      <b val="1"/>
      <sz val="10"/>
    </font>
    <font>
      <name val="游ゴシック"/>
      <sz val="8.5"/>
    </font>
    <font>
      <name val="游ゴシック"/>
      <b val="1"/>
      <sz val="8"/>
    </font>
    <font>
      <name val="游ゴシック"/>
      <sz val="7.5"/>
    </font>
    <font>
      <name val="游ゴシック"/>
      <sz val="9.5"/>
    </font>
    <font>
      <name val="游ゴシック"/>
      <sz val="7"/>
    </font>
    <font>
      <name val="游ゴシック"/>
      <b val="1"/>
      <sz val="9.5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8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4" fillId="2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6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0" fontId="7" fillId="2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8" fillId="2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shrinkToFit="1"/>
    </xf>
    <xf numFmtId="0" fontId="6" fillId="0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center" vertical="center" shrinkToFit="1"/>
    </xf>
    <xf numFmtId="0" fontId="11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dxfs count="4">
    <dxf>
      <font>
        <b val="1"/>
        <color rgb="00C00000"/>
      </font>
      <fill>
        <patternFill patternType="solid">
          <fgColor rgb="00F4B6B6"/>
          <bgColor rgb="00F4B6B6"/>
        </patternFill>
      </fill>
    </dxf>
    <dxf>
      <fill>
        <patternFill patternType="solid">
          <fgColor rgb="00FFE89A"/>
          <bgColor rgb="00FFE89A"/>
        </patternFill>
      </fill>
    </dxf>
    <dxf>
      <fill>
        <patternFill patternType="solid">
          <fgColor rgb="00EFEFEF"/>
          <bgColor rgb="00EFEFEF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6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3.3" customWidth="1" min="34" max="34"/>
    <col width="5" customWidth="1" min="35" max="35"/>
  </cols>
  <sheetData>
    <row r="1">
      <c r="A1" s="1" t="inlineStr">
        <is>
          <t>日常点検表</t>
        </is>
      </c>
      <c r="D1" s="2" t="inlineStr">
        <is>
          <t>年</t>
        </is>
      </c>
      <c r="E1" s="3" t="n">
        <v>2026</v>
      </c>
      <c r="F1" s="4" t="n"/>
      <c r="G1" s="2" t="inlineStr">
        <is>
          <t>月</t>
        </is>
      </c>
      <c r="H1" s="3" t="n">
        <v>11</v>
      </c>
      <c r="I1" s="4" t="n"/>
      <c r="K1" s="5" t="inlineStr">
        <is>
          <t>○=良　△=要注意　×=不良(すぐ上長に報告)　/=休み</t>
        </is>
      </c>
    </row>
    <row r="2">
      <c r="A2" s="6" t="inlineStr">
        <is>
          <t>設備名</t>
        </is>
      </c>
      <c r="B2" s="4" t="n"/>
      <c r="C2" s="7" t="inlineStr">
        <is>
          <t>(例)ボール盤 No.3</t>
        </is>
      </c>
    </row>
    <row r="4">
      <c r="A4" s="6" t="inlineStr">
        <is>
          <t>No</t>
        </is>
      </c>
      <c r="B4" s="6" t="inlineStr">
        <is>
          <t>点検項目</t>
        </is>
      </c>
      <c r="C4" s="6" t="inlineStr">
        <is>
          <t>点検のしかた・基準</t>
        </is>
      </c>
      <c r="D4" s="8">
        <f>IF(DAY(DATE($E$1,$H$1,1))=1,1,"")</f>
        <v/>
      </c>
      <c r="E4" s="8">
        <f>IF(DAY(DATE($E$1,$H$1,2))=2,2,"")</f>
        <v/>
      </c>
      <c r="F4" s="8">
        <f>IF(DAY(DATE($E$1,$H$1,3))=3,3,"")</f>
        <v/>
      </c>
      <c r="G4" s="8">
        <f>IF(DAY(DATE($E$1,$H$1,4))=4,4,"")</f>
        <v/>
      </c>
      <c r="H4" s="8">
        <f>IF(DAY(DATE($E$1,$H$1,5))=5,5,"")</f>
        <v/>
      </c>
      <c r="I4" s="8">
        <f>IF(DAY(DATE($E$1,$H$1,6))=6,6,"")</f>
        <v/>
      </c>
      <c r="J4" s="8">
        <f>IF(DAY(DATE($E$1,$H$1,7))=7,7,"")</f>
        <v/>
      </c>
      <c r="K4" s="8">
        <f>IF(DAY(DATE($E$1,$H$1,8))=8,8,"")</f>
        <v/>
      </c>
      <c r="L4" s="8">
        <f>IF(DAY(DATE($E$1,$H$1,9))=9,9,"")</f>
        <v/>
      </c>
      <c r="M4" s="8">
        <f>IF(DAY(DATE($E$1,$H$1,10))=10,10,"")</f>
        <v/>
      </c>
      <c r="N4" s="8">
        <f>IF(DAY(DATE($E$1,$H$1,11))=11,11,"")</f>
        <v/>
      </c>
      <c r="O4" s="8">
        <f>IF(DAY(DATE($E$1,$H$1,12))=12,12,"")</f>
        <v/>
      </c>
      <c r="P4" s="8">
        <f>IF(DAY(DATE($E$1,$H$1,13))=13,13,"")</f>
        <v/>
      </c>
      <c r="Q4" s="8">
        <f>IF(DAY(DATE($E$1,$H$1,14))=14,14,"")</f>
        <v/>
      </c>
      <c r="R4" s="8">
        <f>IF(DAY(DATE($E$1,$H$1,15))=15,15,"")</f>
        <v/>
      </c>
      <c r="S4" s="8">
        <f>IF(DAY(DATE($E$1,$H$1,16))=16,16,"")</f>
        <v/>
      </c>
      <c r="T4" s="8">
        <f>IF(DAY(DATE($E$1,$H$1,17))=17,17,"")</f>
        <v/>
      </c>
      <c r="U4" s="8">
        <f>IF(DAY(DATE($E$1,$H$1,18))=18,18,"")</f>
        <v/>
      </c>
      <c r="V4" s="8">
        <f>IF(DAY(DATE($E$1,$H$1,19))=19,19,"")</f>
        <v/>
      </c>
      <c r="W4" s="8">
        <f>IF(DAY(DATE($E$1,$H$1,20))=20,20,"")</f>
        <v/>
      </c>
      <c r="X4" s="8">
        <f>IF(DAY(DATE($E$1,$H$1,21))=21,21,"")</f>
        <v/>
      </c>
      <c r="Y4" s="8">
        <f>IF(DAY(DATE($E$1,$H$1,22))=22,22,"")</f>
        <v/>
      </c>
      <c r="Z4" s="8">
        <f>IF(DAY(DATE($E$1,$H$1,23))=23,23,"")</f>
        <v/>
      </c>
      <c r="AA4" s="8">
        <f>IF(DAY(DATE($E$1,$H$1,24))=24,24,"")</f>
        <v/>
      </c>
      <c r="AB4" s="8">
        <f>IF(DAY(DATE($E$1,$H$1,25))=25,25,"")</f>
        <v/>
      </c>
      <c r="AC4" s="8">
        <f>IF(DAY(DATE($E$1,$H$1,26))=26,26,"")</f>
        <v/>
      </c>
      <c r="AD4" s="8">
        <f>IF(DAY(DATE($E$1,$H$1,27))=27,27,"")</f>
        <v/>
      </c>
      <c r="AE4" s="8">
        <f>IF(DAY(DATE($E$1,$H$1,28))=28,28,"")</f>
        <v/>
      </c>
      <c r="AF4" s="8">
        <f>IF(DAY(DATE($E$1,$H$1,29))=29,29,"")</f>
        <v/>
      </c>
      <c r="AG4" s="8">
        <f>IF(DAY(DATE($E$1,$H$1,30))=30,30,"")</f>
        <v/>
      </c>
      <c r="AH4" s="8">
        <f>IF(DAY(DATE($E$1,$H$1,31))=31,31,"")</f>
        <v/>
      </c>
      <c r="AI4" s="8" t="inlineStr">
        <is>
          <t>×の数</t>
        </is>
      </c>
    </row>
    <row r="5">
      <c r="A5" s="9" t="n"/>
      <c r="B5" s="9" t="n"/>
      <c r="C5" s="9" t="n"/>
      <c r="D5" s="10">
        <f>IF(D4="","",TEXT(DATE($E$1,$H$1,1),"aaa"))</f>
        <v/>
      </c>
      <c r="E5" s="10">
        <f>IF(E4="","",TEXT(DATE($E$1,$H$1,2),"aaa"))</f>
        <v/>
      </c>
      <c r="F5" s="10">
        <f>IF(F4="","",TEXT(DATE($E$1,$H$1,3),"aaa"))</f>
        <v/>
      </c>
      <c r="G5" s="10">
        <f>IF(G4="","",TEXT(DATE($E$1,$H$1,4),"aaa"))</f>
        <v/>
      </c>
      <c r="H5" s="10">
        <f>IF(H4="","",TEXT(DATE($E$1,$H$1,5),"aaa"))</f>
        <v/>
      </c>
      <c r="I5" s="10">
        <f>IF(I4="","",TEXT(DATE($E$1,$H$1,6),"aaa"))</f>
        <v/>
      </c>
      <c r="J5" s="10">
        <f>IF(J4="","",TEXT(DATE($E$1,$H$1,7),"aaa"))</f>
        <v/>
      </c>
      <c r="K5" s="10">
        <f>IF(K4="","",TEXT(DATE($E$1,$H$1,8),"aaa"))</f>
        <v/>
      </c>
      <c r="L5" s="10">
        <f>IF(L4="","",TEXT(DATE($E$1,$H$1,9),"aaa"))</f>
        <v/>
      </c>
      <c r="M5" s="10">
        <f>IF(M4="","",TEXT(DATE($E$1,$H$1,10),"aaa"))</f>
        <v/>
      </c>
      <c r="N5" s="10">
        <f>IF(N4="","",TEXT(DATE($E$1,$H$1,11),"aaa"))</f>
        <v/>
      </c>
      <c r="O5" s="10">
        <f>IF(O4="","",TEXT(DATE($E$1,$H$1,12),"aaa"))</f>
        <v/>
      </c>
      <c r="P5" s="10">
        <f>IF(P4="","",TEXT(DATE($E$1,$H$1,13),"aaa"))</f>
        <v/>
      </c>
      <c r="Q5" s="10">
        <f>IF(Q4="","",TEXT(DATE($E$1,$H$1,14),"aaa"))</f>
        <v/>
      </c>
      <c r="R5" s="10">
        <f>IF(R4="","",TEXT(DATE($E$1,$H$1,15),"aaa"))</f>
        <v/>
      </c>
      <c r="S5" s="10">
        <f>IF(S4="","",TEXT(DATE($E$1,$H$1,16),"aaa"))</f>
        <v/>
      </c>
      <c r="T5" s="10">
        <f>IF(T4="","",TEXT(DATE($E$1,$H$1,17),"aaa"))</f>
        <v/>
      </c>
      <c r="U5" s="10">
        <f>IF(U4="","",TEXT(DATE($E$1,$H$1,18),"aaa"))</f>
        <v/>
      </c>
      <c r="V5" s="10">
        <f>IF(V4="","",TEXT(DATE($E$1,$H$1,19),"aaa"))</f>
        <v/>
      </c>
      <c r="W5" s="10">
        <f>IF(W4="","",TEXT(DATE($E$1,$H$1,20),"aaa"))</f>
        <v/>
      </c>
      <c r="X5" s="10">
        <f>IF(X4="","",TEXT(DATE($E$1,$H$1,21),"aaa"))</f>
        <v/>
      </c>
      <c r="Y5" s="10">
        <f>IF(Y4="","",TEXT(DATE($E$1,$H$1,22),"aaa"))</f>
        <v/>
      </c>
      <c r="Z5" s="10">
        <f>IF(Z4="","",TEXT(DATE($E$1,$H$1,23),"aaa"))</f>
        <v/>
      </c>
      <c r="AA5" s="10">
        <f>IF(AA4="","",TEXT(DATE($E$1,$H$1,24),"aaa"))</f>
        <v/>
      </c>
      <c r="AB5" s="10">
        <f>IF(AB4="","",TEXT(DATE($E$1,$H$1,25),"aaa"))</f>
        <v/>
      </c>
      <c r="AC5" s="10">
        <f>IF(AC4="","",TEXT(DATE($E$1,$H$1,26),"aaa"))</f>
        <v/>
      </c>
      <c r="AD5" s="10">
        <f>IF(AD4="","",TEXT(DATE($E$1,$H$1,27),"aaa"))</f>
        <v/>
      </c>
      <c r="AE5" s="10">
        <f>IF(AE4="","",TEXT(DATE($E$1,$H$1,28),"aaa"))</f>
        <v/>
      </c>
      <c r="AF5" s="10">
        <f>IF(AF4="","",TEXT(DATE($E$1,$H$1,29),"aaa"))</f>
        <v/>
      </c>
      <c r="AG5" s="10">
        <f>IF(AG4="","",TEXT(DATE($E$1,$H$1,30),"aaa"))</f>
        <v/>
      </c>
      <c r="AH5" s="10">
        <f>IF(AH4="","",TEXT(DATE($E$1,$H$1,31),"aaa"))</f>
        <v/>
      </c>
      <c r="AI5" s="9" t="n"/>
    </row>
    <row r="6" ht="20" customHeight="1">
      <c r="A6" s="11" t="n">
        <v>1</v>
      </c>
      <c r="B6" s="12" t="inlineStr">
        <is>
          <t>電源・スイッチ</t>
        </is>
      </c>
      <c r="C6" s="13" t="inlineStr">
        <is>
          <t>正しく入る・切れる</t>
        </is>
      </c>
      <c r="D6" s="14" t="n"/>
      <c r="E6" s="14" t="inlineStr">
        <is>
          <t>○</t>
        </is>
      </c>
      <c r="F6" s="14" t="inlineStr">
        <is>
          <t>○</t>
        </is>
      </c>
      <c r="G6" s="14" t="inlineStr">
        <is>
          <t>○</t>
        </is>
      </c>
      <c r="H6" s="14" t="inlineStr">
        <is>
          <t>○</t>
        </is>
      </c>
      <c r="I6" s="14" t="inlineStr">
        <is>
          <t>○</t>
        </is>
      </c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  <c r="Z6" s="14" t="n"/>
      <c r="AA6" s="14" t="n"/>
      <c r="AB6" s="14" t="n"/>
      <c r="AC6" s="14" t="n"/>
      <c r="AD6" s="14" t="n"/>
      <c r="AE6" s="14" t="n"/>
      <c r="AF6" s="14" t="n"/>
      <c r="AG6" s="14" t="n"/>
      <c r="AH6" s="14" t="n"/>
      <c r="AI6" s="15">
        <f>IF(B6="","",COUNTIF(D6:AH6,"×"))</f>
        <v/>
      </c>
    </row>
    <row r="7" ht="20" customHeight="1">
      <c r="A7" s="11" t="n">
        <v>2</v>
      </c>
      <c r="B7" s="12" t="inlineStr">
        <is>
          <t>非常停止ボタン</t>
        </is>
      </c>
      <c r="C7" s="13" t="inlineStr">
        <is>
          <t>押すと止まる</t>
        </is>
      </c>
      <c r="D7" s="14" t="n"/>
      <c r="E7" s="14" t="inlineStr">
        <is>
          <t>○</t>
        </is>
      </c>
      <c r="F7" s="14" t="inlineStr">
        <is>
          <t>○</t>
        </is>
      </c>
      <c r="G7" s="14" t="inlineStr">
        <is>
          <t>○</t>
        </is>
      </c>
      <c r="H7" s="14" t="inlineStr">
        <is>
          <t>○</t>
        </is>
      </c>
      <c r="I7" s="14" t="inlineStr">
        <is>
          <t>○</t>
        </is>
      </c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  <c r="Z7" s="14" t="n"/>
      <c r="AA7" s="14" t="n"/>
      <c r="AB7" s="14" t="n"/>
      <c r="AC7" s="14" t="n"/>
      <c r="AD7" s="14" t="n"/>
      <c r="AE7" s="14" t="n"/>
      <c r="AF7" s="14" t="n"/>
      <c r="AG7" s="14" t="n"/>
      <c r="AH7" s="14" t="n"/>
      <c r="AI7" s="15">
        <f>IF(B7="","",COUNTIF(D7:AH7,"×"))</f>
        <v/>
      </c>
    </row>
    <row r="8" ht="20" customHeight="1">
      <c r="A8" s="11" t="n">
        <v>3</v>
      </c>
      <c r="B8" s="12" t="inlineStr">
        <is>
          <t>異音・振動</t>
        </is>
      </c>
      <c r="C8" s="13" t="inlineStr">
        <is>
          <t>いつもと違う音がない</t>
        </is>
      </c>
      <c r="D8" s="14" t="n"/>
      <c r="E8" s="14" t="inlineStr">
        <is>
          <t>○</t>
        </is>
      </c>
      <c r="F8" s="14" t="inlineStr">
        <is>
          <t>○</t>
        </is>
      </c>
      <c r="G8" s="14" t="inlineStr">
        <is>
          <t>○</t>
        </is>
      </c>
      <c r="H8" s="14" t="inlineStr">
        <is>
          <t>○</t>
        </is>
      </c>
      <c r="I8" s="14" t="inlineStr">
        <is>
          <t>○</t>
        </is>
      </c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4" t="n"/>
      <c r="AB8" s="14" t="n"/>
      <c r="AC8" s="14" t="n"/>
      <c r="AD8" s="14" t="n"/>
      <c r="AE8" s="14" t="n"/>
      <c r="AF8" s="14" t="n"/>
      <c r="AG8" s="14" t="n"/>
      <c r="AH8" s="14" t="n"/>
      <c r="AI8" s="15">
        <f>IF(B8="","",COUNTIF(D8:AH8,"×"))</f>
        <v/>
      </c>
    </row>
    <row r="9" ht="20" customHeight="1">
      <c r="A9" s="11" t="n">
        <v>4</v>
      </c>
      <c r="B9" s="12" t="inlineStr">
        <is>
          <t>油の量</t>
        </is>
      </c>
      <c r="C9" s="13" t="inlineStr">
        <is>
          <t>ゲージの線の間にある</t>
        </is>
      </c>
      <c r="D9" s="14" t="n"/>
      <c r="E9" s="14" t="inlineStr">
        <is>
          <t>○</t>
        </is>
      </c>
      <c r="F9" s="14" t="inlineStr">
        <is>
          <t>○</t>
        </is>
      </c>
      <c r="G9" s="14" t="inlineStr">
        <is>
          <t>△</t>
        </is>
      </c>
      <c r="H9" s="14" t="inlineStr">
        <is>
          <t>○</t>
        </is>
      </c>
      <c r="I9" s="14" t="inlineStr">
        <is>
          <t>○</t>
        </is>
      </c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  <c r="Z9" s="14" t="n"/>
      <c r="AA9" s="14" t="n"/>
      <c r="AB9" s="14" t="n"/>
      <c r="AC9" s="14" t="n"/>
      <c r="AD9" s="14" t="n"/>
      <c r="AE9" s="14" t="n"/>
      <c r="AF9" s="14" t="n"/>
      <c r="AG9" s="14" t="n"/>
      <c r="AH9" s="14" t="n"/>
      <c r="AI9" s="15">
        <f>IF(B9="","",COUNTIF(D9:AH9,"×"))</f>
        <v/>
      </c>
    </row>
    <row r="10" ht="20" customHeight="1">
      <c r="A10" s="11" t="n">
        <v>5</v>
      </c>
      <c r="B10" s="12" t="inlineStr">
        <is>
          <t>油もれ</t>
        </is>
      </c>
      <c r="C10" s="13" t="inlineStr">
        <is>
          <t>床・本体にもれがない</t>
        </is>
      </c>
      <c r="D10" s="14" t="n"/>
      <c r="E10" s="14" t="inlineStr">
        <is>
          <t>○</t>
        </is>
      </c>
      <c r="F10" s="14" t="inlineStr">
        <is>
          <t>○</t>
        </is>
      </c>
      <c r="G10" s="14" t="inlineStr">
        <is>
          <t>○</t>
        </is>
      </c>
      <c r="H10" s="14" t="inlineStr">
        <is>
          <t>×</t>
        </is>
      </c>
      <c r="I10" s="14" t="inlineStr">
        <is>
          <t>○</t>
        </is>
      </c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  <c r="Z10" s="14" t="n"/>
      <c r="AA10" s="14" t="n"/>
      <c r="AB10" s="14" t="n"/>
      <c r="AC10" s="14" t="n"/>
      <c r="AD10" s="14" t="n"/>
      <c r="AE10" s="14" t="n"/>
      <c r="AF10" s="14" t="n"/>
      <c r="AG10" s="14" t="n"/>
      <c r="AH10" s="14" t="n"/>
      <c r="AI10" s="15">
        <f>IF(B10="","",COUNTIF(D10:AH10,"×"))</f>
        <v/>
      </c>
    </row>
    <row r="11" ht="20" customHeight="1">
      <c r="A11" s="11" t="n">
        <v>6</v>
      </c>
      <c r="B11" s="12" t="inlineStr">
        <is>
          <t>安全カバー</t>
        </is>
      </c>
      <c r="C11" s="13" t="inlineStr">
        <is>
          <t>外れ・破損がない</t>
        </is>
      </c>
      <c r="D11" s="14" t="n"/>
      <c r="E11" s="14" t="inlineStr">
        <is>
          <t>○</t>
        </is>
      </c>
      <c r="F11" s="14" t="inlineStr">
        <is>
          <t>○</t>
        </is>
      </c>
      <c r="G11" s="14" t="inlineStr">
        <is>
          <t>○</t>
        </is>
      </c>
      <c r="H11" s="14" t="inlineStr">
        <is>
          <t>○</t>
        </is>
      </c>
      <c r="I11" s="14" t="inlineStr">
        <is>
          <t>○</t>
        </is>
      </c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15">
        <f>IF(B11="","",COUNTIF(D11:AH11,"×"))</f>
        <v/>
      </c>
    </row>
    <row r="12" ht="20" customHeight="1">
      <c r="A12" s="11" t="n">
        <v>7</v>
      </c>
      <c r="B12" s="12" t="inlineStr">
        <is>
          <t>ベルト・チェーン</t>
        </is>
      </c>
      <c r="C12" s="13" t="inlineStr">
        <is>
          <t>ゆるみ・傷がない</t>
        </is>
      </c>
      <c r="D12" s="14" t="n"/>
      <c r="E12" s="14" t="inlineStr">
        <is>
          <t>○</t>
        </is>
      </c>
      <c r="F12" s="14" t="inlineStr">
        <is>
          <t>○</t>
        </is>
      </c>
      <c r="G12" s="14" t="inlineStr">
        <is>
          <t>○</t>
        </is>
      </c>
      <c r="H12" s="14" t="inlineStr">
        <is>
          <t>○</t>
        </is>
      </c>
      <c r="I12" s="14" t="inlineStr">
        <is>
          <t>○</t>
        </is>
      </c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15">
        <f>IF(B12="","",COUNTIF(D12:AH12,"×"))</f>
        <v/>
      </c>
    </row>
    <row r="13" ht="20" customHeight="1">
      <c r="A13" s="11" t="n">
        <v>8</v>
      </c>
      <c r="B13" s="12" t="inlineStr">
        <is>
          <t>刃物・工具</t>
        </is>
      </c>
      <c r="C13" s="13" t="inlineStr">
        <is>
          <t>欠け・摩耗がない</t>
        </is>
      </c>
      <c r="D13" s="14" t="n"/>
      <c r="E13" s="14" t="inlineStr">
        <is>
          <t>○</t>
        </is>
      </c>
      <c r="F13" s="14" t="inlineStr">
        <is>
          <t>○</t>
        </is>
      </c>
      <c r="G13" s="14" t="inlineStr">
        <is>
          <t>○</t>
        </is>
      </c>
      <c r="H13" s="14" t="inlineStr">
        <is>
          <t>○</t>
        </is>
      </c>
      <c r="I13" s="14" t="inlineStr">
        <is>
          <t>○</t>
        </is>
      </c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  <c r="Z13" s="14" t="n"/>
      <c r="AA13" s="14" t="n"/>
      <c r="AB13" s="14" t="n"/>
      <c r="AC13" s="14" t="n"/>
      <c r="AD13" s="14" t="n"/>
      <c r="AE13" s="14" t="n"/>
      <c r="AF13" s="14" t="n"/>
      <c r="AG13" s="14" t="n"/>
      <c r="AH13" s="14" t="n"/>
      <c r="AI13" s="15">
        <f>IF(B13="","",COUNTIF(D13:AH13,"×"))</f>
        <v/>
      </c>
    </row>
    <row r="14" ht="20" customHeight="1">
      <c r="A14" s="11" t="n">
        <v>9</v>
      </c>
      <c r="B14" s="12" t="inlineStr">
        <is>
          <t>清掃</t>
        </is>
      </c>
      <c r="C14" s="13" t="inlineStr">
        <is>
          <t>切りくず・ほこりがない</t>
        </is>
      </c>
      <c r="D14" s="14" t="n"/>
      <c r="E14" s="14" t="inlineStr">
        <is>
          <t>○</t>
        </is>
      </c>
      <c r="F14" s="14" t="inlineStr">
        <is>
          <t>○</t>
        </is>
      </c>
      <c r="G14" s="14" t="inlineStr">
        <is>
          <t>○</t>
        </is>
      </c>
      <c r="H14" s="14" t="inlineStr">
        <is>
          <t>○</t>
        </is>
      </c>
      <c r="I14" s="14" t="inlineStr">
        <is>
          <t>○</t>
        </is>
      </c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  <c r="Z14" s="14" t="n"/>
      <c r="AA14" s="14" t="n"/>
      <c r="AB14" s="14" t="n"/>
      <c r="AC14" s="14" t="n"/>
      <c r="AD14" s="14" t="n"/>
      <c r="AE14" s="14" t="n"/>
      <c r="AF14" s="14" t="n"/>
      <c r="AG14" s="14" t="n"/>
      <c r="AH14" s="14" t="n"/>
      <c r="AI14" s="15">
        <f>IF(B14="","",COUNTIF(D14:AH14,"×"))</f>
        <v/>
      </c>
    </row>
    <row r="15" ht="20" customHeight="1">
      <c r="A15" s="11" t="n">
        <v>10</v>
      </c>
      <c r="B15" s="12" t="inlineStr">
        <is>
          <t>周りの整理</t>
        </is>
      </c>
      <c r="C15" s="13" t="inlineStr">
        <is>
          <t>通路に物を置いていない</t>
        </is>
      </c>
      <c r="D15" s="14" t="n"/>
      <c r="E15" s="14" t="inlineStr">
        <is>
          <t>○</t>
        </is>
      </c>
      <c r="F15" s="14" t="inlineStr">
        <is>
          <t>○</t>
        </is>
      </c>
      <c r="G15" s="14" t="inlineStr">
        <is>
          <t>○</t>
        </is>
      </c>
      <c r="H15" s="14" t="inlineStr">
        <is>
          <t>○</t>
        </is>
      </c>
      <c r="I15" s="14" t="inlineStr">
        <is>
          <t>○</t>
        </is>
      </c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  <c r="Z15" s="14" t="n"/>
      <c r="AA15" s="14" t="n"/>
      <c r="AB15" s="14" t="n"/>
      <c r="AC15" s="14" t="n"/>
      <c r="AD15" s="14" t="n"/>
      <c r="AE15" s="14" t="n"/>
      <c r="AF15" s="14" t="n"/>
      <c r="AG15" s="14" t="n"/>
      <c r="AH15" s="14" t="n"/>
      <c r="AI15" s="15">
        <f>IF(B15="","",COUNTIF(D15:AH15,"×"))</f>
        <v/>
      </c>
    </row>
    <row r="16" ht="20" customHeight="1">
      <c r="A16" s="11" t="n">
        <v>11</v>
      </c>
      <c r="B16" s="12" t="n"/>
      <c r="C16" s="13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  <c r="Z16" s="14" t="n"/>
      <c r="AA16" s="14" t="n"/>
      <c r="AB16" s="14" t="n"/>
      <c r="AC16" s="14" t="n"/>
      <c r="AD16" s="14" t="n"/>
      <c r="AE16" s="14" t="n"/>
      <c r="AF16" s="14" t="n"/>
      <c r="AG16" s="14" t="n"/>
      <c r="AH16" s="14" t="n"/>
      <c r="AI16" s="15">
        <f>IF(B16="","",COUNTIF(D16:AH16,"×"))</f>
        <v/>
      </c>
    </row>
    <row r="17" ht="20" customHeight="1">
      <c r="A17" s="11" t="n">
        <v>12</v>
      </c>
      <c r="B17" s="12" t="n"/>
      <c r="C17" s="13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  <c r="Z17" s="14" t="n"/>
      <c r="AA17" s="14" t="n"/>
      <c r="AB17" s="14" t="n"/>
      <c r="AC17" s="14" t="n"/>
      <c r="AD17" s="14" t="n"/>
      <c r="AE17" s="14" t="n"/>
      <c r="AF17" s="14" t="n"/>
      <c r="AG17" s="14" t="n"/>
      <c r="AH17" s="14" t="n"/>
      <c r="AI17" s="15">
        <f>IF(B17="","",COUNTIF(D17:AH17,"×"))</f>
        <v/>
      </c>
    </row>
    <row r="18" ht="20" customHeight="1">
      <c r="A18" s="11" t="n">
        <v>13</v>
      </c>
      <c r="B18" s="12" t="n"/>
      <c r="C18" s="13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4" t="n"/>
      <c r="AI18" s="15">
        <f>IF(B18="","",COUNTIF(D18:AH18,"×"))</f>
        <v/>
      </c>
    </row>
    <row r="19" ht="20" customHeight="1">
      <c r="A19" s="11" t="n">
        <v>14</v>
      </c>
      <c r="B19" s="12" t="n"/>
      <c r="C19" s="13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E19" s="14" t="n"/>
      <c r="AF19" s="14" t="n"/>
      <c r="AG19" s="14" t="n"/>
      <c r="AH19" s="14" t="n"/>
      <c r="AI19" s="15">
        <f>IF(B19="","",COUNTIF(D19:AH19,"×"))</f>
        <v/>
      </c>
    </row>
    <row r="20" ht="20" customHeight="1">
      <c r="A20" s="11" t="n">
        <v>15</v>
      </c>
      <c r="B20" s="12" t="n"/>
      <c r="C20" s="13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4" t="n"/>
      <c r="AI20" s="15">
        <f>IF(B20="","",COUNTIF(D20:AH20,"×"))</f>
        <v/>
      </c>
    </row>
    <row r="21" ht="26" customHeight="1">
      <c r="A21" s="2" t="inlineStr"/>
      <c r="B21" s="6" t="inlineStr">
        <is>
          <t>点検者(サイン)</t>
        </is>
      </c>
      <c r="C21" s="2" t="inlineStr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</row>
    <row r="22" ht="26" customHeight="1">
      <c r="A22" s="2" t="inlineStr"/>
      <c r="B22" s="6" t="inlineStr">
        <is>
          <t>確認者(サイン)</t>
        </is>
      </c>
      <c r="C22" s="2" t="inlineStr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</row>
    <row r="24">
      <c r="B24" s="17" t="inlineStr">
        <is>
          <t>異常の記録(日付・内容・処置・報告先)</t>
        </is>
      </c>
    </row>
    <row r="25" ht="20" customHeight="1">
      <c r="B25" s="18" t="inlineStr">
        <is>
          <t>(例)11/5 油もれ(床に少量)→パッキンを交換。○○課長に報告</t>
        </is>
      </c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 t="n"/>
      <c r="AI25" s="9" t="n"/>
    </row>
    <row r="26" ht="20" customHeight="1"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9" t="n"/>
      <c r="AI26" s="9" t="n"/>
    </row>
    <row r="27" ht="20" customHeight="1"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</row>
  </sheetData>
  <mergeCells count="11">
    <mergeCell ref="A2:B2"/>
    <mergeCell ref="B4:B5"/>
    <mergeCell ref="B25:AI25"/>
    <mergeCell ref="A1:C1"/>
    <mergeCell ref="C4:C5"/>
    <mergeCell ref="A4:A5"/>
    <mergeCell ref="E1:F1"/>
    <mergeCell ref="H1:I1"/>
    <mergeCell ref="AI4:AI5"/>
    <mergeCell ref="B27:AI27"/>
    <mergeCell ref="B26:AI26"/>
  </mergeCells>
  <conditionalFormatting sqref="D6:AH20">
    <cfRule type="expression" priority="1" dxfId="0">
      <formula>D6="×"</formula>
    </cfRule>
    <cfRule type="expression" priority="2" dxfId="1">
      <formula>D6="△"</formula>
    </cfRule>
  </conditionalFormatting>
  <conditionalFormatting sqref="D4:AH22">
    <cfRule type="expression" priority="3" dxfId="2">
      <formula>OR(D$5="土",D$5="日")</formula>
    </cfRule>
  </conditionalFormatting>
  <conditionalFormatting sqref="AI6:AI20">
    <cfRule type="expression" priority="4" dxfId="3">
      <formula>AND(ISNUMBER(AI6),AI6&gt;0)</formula>
    </cfRule>
  </conditionalFormatting>
  <dataValidations count="1">
    <dataValidation sqref="D6:AH20" showDropDown="0" showInputMessage="0" showErrorMessage="0" allowBlank="1" type="list">
      <formula1>"○,△,×,/"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2026-10-24T01:55:00Z</dcterms:created>
  <dcterms:modified xmlns:dcterms="http://purl.org/dc/terms/" xmlns:xsi="http://www.w3.org/2001/XMLSchema-instance" xsi:type="dcterms:W3CDTF">2026-10-24T01:55:00Z</dcterms:modified>
</cp:coreProperties>
</file>