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別売上" sheetId="1" state="visible" r:id="rId1"/>
    <sheet xmlns:r="http://schemas.openxmlformats.org/officeDocument/2006/relationships" name="年間売上" sheetId="2" state="visible" r:id="rId2"/>
  </sheets>
  <definedNames>
    <definedName name="_xlnm.Print_Area" localSheetId="0">'日別売上'!$A$1:$K$44</definedName>
    <definedName name="_xlnm.Print_Area" localSheetId="1">'年間売上'!$A$1:$G$39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円&quot;"/>
    <numFmt numFmtId="165" formatCode="m/d"/>
    <numFmt numFmtId="166" formatCode="0&quot;日&quot;"/>
    <numFmt numFmtId="167" formatCode="0.0%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1"/>
    </font>
    <font>
      <name val="游ゴシック"/>
      <sz val="10"/>
    </font>
    <font>
      <name val="游ゴシック"/>
      <b val="1"/>
      <sz val="9"/>
    </font>
    <font>
      <name val="游ゴシック"/>
      <sz val="9.5"/>
    </font>
    <font>
      <name val="游ゴシック"/>
      <b val="1"/>
      <sz val="9.5"/>
    </font>
    <font>
      <name val="游ゴシック"/>
      <b val="1"/>
      <sz val="10.5"/>
    </font>
    <font>
      <name val="游ゴシック"/>
      <b val="1"/>
      <sz val="10"/>
    </font>
    <font>
      <name val="游ゴシック"/>
      <sz val="8.5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164" fontId="2" fillId="2" borderId="1" applyAlignment="1" pivotButton="0" quotePrefix="0" xfId="0">
      <alignment horizontal="center" vertical="center" shrinkToFit="1"/>
    </xf>
    <xf numFmtId="165" fontId="5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3" fontId="5" fillId="0" borderId="1" applyAlignment="1" pivotButton="0" quotePrefix="0" xfId="0">
      <alignment horizontal="right" vertical="center" shrinkToFit="1"/>
    </xf>
    <xf numFmtId="3" fontId="6" fillId="0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left" vertical="center" shrinkToFit="1"/>
    </xf>
    <xf numFmtId="0" fontId="6" fillId="4" borderId="1" applyAlignment="1" pivotButton="0" quotePrefix="0" xfId="0">
      <alignment horizontal="center" vertical="center" shrinkToFit="1"/>
    </xf>
    <xf numFmtId="3" fontId="6" fillId="4" borderId="1" applyAlignment="1" pivotButton="0" quotePrefix="0" xfId="0">
      <alignment horizontal="right" vertical="center" shrinkToFit="1"/>
    </xf>
    <xf numFmtId="0" fontId="5" fillId="4" borderId="1" applyAlignment="1" pivotButton="0" quotePrefix="0" xfId="0">
      <alignment horizontal="center" vertical="center" shrinkToFit="1"/>
    </xf>
    <xf numFmtId="166" fontId="7" fillId="0" borderId="1" applyAlignment="1" pivotButton="0" quotePrefix="0" xfId="0">
      <alignment horizontal="right" vertical="center" shrinkToFit="1"/>
    </xf>
    <xf numFmtId="164" fontId="7" fillId="0" borderId="1" applyAlignment="1" pivotButton="0" quotePrefix="0" xfId="0">
      <alignment horizontal="right" vertical="center" shrinkToFit="1"/>
    </xf>
    <xf numFmtId="167" fontId="7" fillId="0" borderId="1" applyAlignment="1" pivotButton="0" quotePrefix="0" xfId="0">
      <alignment horizontal="right" vertical="center" shrinkToFit="1"/>
    </xf>
    <xf numFmtId="0" fontId="8" fillId="0" borderId="1" applyAlignment="1" pivotButton="0" quotePrefix="0" xfId="0">
      <alignment horizontal="center" vertical="center" shrinkToFit="1"/>
    </xf>
    <xf numFmtId="0" fontId="9" fillId="0" borderId="0" pivotButton="0" quotePrefix="0" xfId="0"/>
    <xf numFmtId="0" fontId="7" fillId="2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shrinkToFit="1"/>
    </xf>
    <xf numFmtId="167" fontId="5" fillId="0" borderId="1" applyAlignment="1" pivotButton="0" quotePrefix="0" xfId="0">
      <alignment horizontal="center" vertical="center" shrinkToFit="1"/>
    </xf>
    <xf numFmtId="167" fontId="6" fillId="4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4"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  <dxf>
      <font>
        <b val="1"/>
        <color rgb="00C00000"/>
      </font>
    </dxf>
    <dxf>
      <font>
        <b val="1"/>
        <color rgb="001F7A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月別の売上と目標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'年間売上'!B3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'年間売上'!$A$4:$A$15</f>
            </numRef>
          </cat>
          <val>
            <numRef>
              <f>'年間売上'!$B$4:$B$15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'年間売上'!C3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'年間売上'!$C$4:$C$15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10" customWidth="1" min="4" max="4"/>
    <col width="10" customWidth="1" min="5" max="5"/>
    <col width="9" customWidth="1" min="6" max="6"/>
    <col width="11" customWidth="1" min="7" max="7"/>
    <col width="6" customWidth="1" min="8" max="8"/>
    <col width="8" customWidth="1" min="9" max="9"/>
    <col width="11" customWidth="1" min="10" max="10"/>
    <col width="14" customWidth="1" min="11" max="11"/>
  </cols>
  <sheetData>
    <row r="1">
      <c r="A1" s="1" t="inlineStr">
        <is>
          <t>売上管理表(日別)</t>
        </is>
      </c>
      <c r="E1" s="2" t="n">
        <v>2026</v>
      </c>
      <c r="F1" s="3" t="inlineStr">
        <is>
          <t>年</t>
        </is>
      </c>
      <c r="G1" s="2" t="n">
        <v>11</v>
      </c>
      <c r="H1" s="3" t="inlineStr">
        <is>
          <t>月</t>
        </is>
      </c>
    </row>
    <row r="2">
      <c r="A2" s="4" t="inlineStr">
        <is>
          <t>店舗名</t>
        </is>
      </c>
      <c r="B2" s="5" t="inlineStr">
        <is>
          <t>(例)○○カフェ 駅前店</t>
        </is>
      </c>
      <c r="C2" s="6" t="n"/>
      <c r="D2" s="6" t="n"/>
      <c r="I2" s="4" t="inlineStr">
        <is>
          <t>月の目標</t>
        </is>
      </c>
      <c r="J2" s="7" t="n">
        <v>1500000</v>
      </c>
      <c r="K2" s="6" t="n"/>
    </row>
    <row r="4">
      <c r="A4" s="4" t="inlineStr">
        <is>
          <t>日付</t>
        </is>
      </c>
      <c r="B4" s="4" t="inlineStr">
        <is>
          <t>曜日</t>
        </is>
      </c>
      <c r="C4" s="4" t="inlineStr">
        <is>
          <t>現金</t>
        </is>
      </c>
      <c r="D4" s="4" t="inlineStr">
        <is>
          <t>カード</t>
        </is>
      </c>
      <c r="E4" s="4" t="inlineStr">
        <is>
          <t>電子マネー</t>
        </is>
      </c>
      <c r="F4" s="4" t="inlineStr">
        <is>
          <t>その他</t>
        </is>
      </c>
      <c r="G4" s="4" t="inlineStr">
        <is>
          <t>売上合計</t>
        </is>
      </c>
      <c r="H4" s="4" t="inlineStr">
        <is>
          <t>客数</t>
        </is>
      </c>
      <c r="I4" s="4" t="inlineStr">
        <is>
          <t>客単価</t>
        </is>
      </c>
      <c r="J4" s="4" t="inlineStr">
        <is>
          <t>累計</t>
        </is>
      </c>
      <c r="K4" s="4" t="inlineStr">
        <is>
          <t>メモ</t>
        </is>
      </c>
    </row>
    <row r="5" ht="17" customHeight="1">
      <c r="A5" s="8">
        <f>IF(DAY(DATE($E$1,$G$1,1))=1,DATE($E$1,$G$1,1),"")</f>
        <v/>
      </c>
      <c r="B5" s="9">
        <f>IF(A5="","",TEXT(A5,"aaa"))</f>
        <v/>
      </c>
      <c r="C5" s="10" t="n">
        <v>52000</v>
      </c>
      <c r="D5" s="10" t="n">
        <v>31000</v>
      </c>
      <c r="E5" s="10" t="n">
        <v>18000</v>
      </c>
      <c r="F5" s="10" t="n"/>
      <c r="G5" s="11">
        <f>IF(COUNT(C5:F5)=0,"",SUM(C5:F5))</f>
        <v/>
      </c>
      <c r="H5" s="12" t="n">
        <v>98</v>
      </c>
      <c r="I5" s="10">
        <f>IF(OR(G5="",N(H5)=0),"",ROUND(G5/H5,0))</f>
        <v/>
      </c>
      <c r="J5" s="10">
        <f>IF(G5="","",SUM($G$5:G5))</f>
        <v/>
      </c>
      <c r="K5" s="13" t="n"/>
    </row>
    <row r="6" ht="17" customHeight="1">
      <c r="A6" s="8">
        <f>IF(DAY(DATE($E$1,$G$1,2))=2,DATE($E$1,$G$1,2),"")</f>
        <v/>
      </c>
      <c r="B6" s="9">
        <f>IF(A6="","",TEXT(A6,"aaa"))</f>
        <v/>
      </c>
      <c r="C6" s="10" t="n">
        <v>38000</v>
      </c>
      <c r="D6" s="10" t="n">
        <v>26000</v>
      </c>
      <c r="E6" s="10" t="n">
        <v>15500</v>
      </c>
      <c r="F6" s="10" t="n"/>
      <c r="G6" s="11">
        <f>IF(COUNT(C6:F6)=0,"",SUM(C6:F6))</f>
        <v/>
      </c>
      <c r="H6" s="12" t="n">
        <v>74</v>
      </c>
      <c r="I6" s="10">
        <f>IF(OR(G6="",N(H6)=0),"",ROUND(G6/H6,0))</f>
        <v/>
      </c>
      <c r="J6" s="10">
        <f>IF(G6="","",SUM($G$5:G6))</f>
        <v/>
      </c>
      <c r="K6" s="13" t="n"/>
    </row>
    <row r="7" ht="17" customHeight="1">
      <c r="A7" s="8">
        <f>IF(DAY(DATE($E$1,$G$1,3))=3,DATE($E$1,$G$1,3),"")</f>
        <v/>
      </c>
      <c r="B7" s="9">
        <f>IF(A7="","",TEXT(A7,"aaa"))</f>
        <v/>
      </c>
      <c r="C7" s="10" t="n">
        <v>41000</v>
      </c>
      <c r="D7" s="10" t="n">
        <v>29000</v>
      </c>
      <c r="E7" s="10" t="n">
        <v>17000</v>
      </c>
      <c r="F7" s="10" t="n">
        <v>2000</v>
      </c>
      <c r="G7" s="11">
        <f>IF(COUNT(C7:F7)=0,"",SUM(C7:F7))</f>
        <v/>
      </c>
      <c r="H7" s="12" t="n">
        <v>80</v>
      </c>
      <c r="I7" s="10">
        <f>IF(OR(G7="",N(H7)=0),"",ROUND(G7/H7,0))</f>
        <v/>
      </c>
      <c r="J7" s="10">
        <f>IF(G7="","",SUM($G$5:G7))</f>
        <v/>
      </c>
      <c r="K7" s="13" t="n"/>
    </row>
    <row r="8" ht="17" customHeight="1">
      <c r="A8" s="8">
        <f>IF(DAY(DATE($E$1,$G$1,4))=4,DATE($E$1,$G$1,4),"")</f>
        <v/>
      </c>
      <c r="B8" s="9">
        <f>IF(A8="","",TEXT(A8,"aaa"))</f>
        <v/>
      </c>
      <c r="C8" s="10" t="n">
        <v>45500</v>
      </c>
      <c r="D8" s="10" t="n">
        <v>35000</v>
      </c>
      <c r="E8" s="10" t="n">
        <v>21000</v>
      </c>
      <c r="F8" s="10" t="n"/>
      <c r="G8" s="11">
        <f>IF(COUNT(C8:F8)=0,"",SUM(C8:F8))</f>
        <v/>
      </c>
      <c r="H8" s="12" t="n">
        <v>91</v>
      </c>
      <c r="I8" s="10">
        <f>IF(OR(G8="",N(H8)=0),"",ROUND(G8/H8,0))</f>
        <v/>
      </c>
      <c r="J8" s="10">
        <f>IF(G8="","",SUM($G$5:G8))</f>
        <v/>
      </c>
      <c r="K8" s="13" t="n"/>
    </row>
    <row r="9" ht="17" customHeight="1">
      <c r="A9" s="8">
        <f>IF(DAY(DATE($E$1,$G$1,5))=5,DATE($E$1,$G$1,5),"")</f>
        <v/>
      </c>
      <c r="B9" s="9">
        <f>IF(A9="","",TEXT(A9,"aaa"))</f>
        <v/>
      </c>
      <c r="C9" s="10" t="n"/>
      <c r="D9" s="10" t="n"/>
      <c r="E9" s="10" t="n"/>
      <c r="F9" s="10" t="n"/>
      <c r="G9" s="11">
        <f>IF(COUNT(C9:F9)=0,"",SUM(C9:F9))</f>
        <v/>
      </c>
      <c r="H9" s="12" t="n"/>
      <c r="I9" s="10">
        <f>IF(OR(G9="",N(H9)=0),"",ROUND(G9/H9,0))</f>
        <v/>
      </c>
      <c r="J9" s="10">
        <f>IF(G9="","",SUM($G$5:G9))</f>
        <v/>
      </c>
      <c r="K9" s="13" t="n"/>
    </row>
    <row r="10" ht="17" customHeight="1">
      <c r="A10" s="8">
        <f>IF(DAY(DATE($E$1,$G$1,6))=6,DATE($E$1,$G$1,6),"")</f>
        <v/>
      </c>
      <c r="B10" s="9">
        <f>IF(A10="","",TEXT(A10,"aaa"))</f>
        <v/>
      </c>
      <c r="C10" s="10" t="n"/>
      <c r="D10" s="10" t="n"/>
      <c r="E10" s="10" t="n"/>
      <c r="F10" s="10" t="n"/>
      <c r="G10" s="11">
        <f>IF(COUNT(C10:F10)=0,"",SUM(C10:F10))</f>
        <v/>
      </c>
      <c r="H10" s="12" t="n"/>
      <c r="I10" s="10">
        <f>IF(OR(G10="",N(H10)=0),"",ROUND(G10/H10,0))</f>
        <v/>
      </c>
      <c r="J10" s="10">
        <f>IF(G10="","",SUM($G$5:G10))</f>
        <v/>
      </c>
      <c r="K10" s="13" t="n"/>
    </row>
    <row r="11" ht="17" customHeight="1">
      <c r="A11" s="8">
        <f>IF(DAY(DATE($E$1,$G$1,7))=7,DATE($E$1,$G$1,7),"")</f>
        <v/>
      </c>
      <c r="B11" s="9">
        <f>IF(A11="","",TEXT(A11,"aaa"))</f>
        <v/>
      </c>
      <c r="C11" s="10" t="n"/>
      <c r="D11" s="10" t="n"/>
      <c r="E11" s="10" t="n"/>
      <c r="F11" s="10" t="n"/>
      <c r="G11" s="11">
        <f>IF(COUNT(C11:F11)=0,"",SUM(C11:F11))</f>
        <v/>
      </c>
      <c r="H11" s="12" t="n"/>
      <c r="I11" s="10">
        <f>IF(OR(G11="",N(H11)=0),"",ROUND(G11/H11,0))</f>
        <v/>
      </c>
      <c r="J11" s="10">
        <f>IF(G11="","",SUM($G$5:G11))</f>
        <v/>
      </c>
      <c r="K11" s="13" t="n"/>
    </row>
    <row r="12" ht="17" customHeight="1">
      <c r="A12" s="8">
        <f>IF(DAY(DATE($E$1,$G$1,8))=8,DATE($E$1,$G$1,8),"")</f>
        <v/>
      </c>
      <c r="B12" s="9">
        <f>IF(A12="","",TEXT(A12,"aaa"))</f>
        <v/>
      </c>
      <c r="C12" s="10" t="n"/>
      <c r="D12" s="10" t="n"/>
      <c r="E12" s="10" t="n"/>
      <c r="F12" s="10" t="n"/>
      <c r="G12" s="11">
        <f>IF(COUNT(C12:F12)=0,"",SUM(C12:F12))</f>
        <v/>
      </c>
      <c r="H12" s="12" t="n"/>
      <c r="I12" s="10">
        <f>IF(OR(G12="",N(H12)=0),"",ROUND(G12/H12,0))</f>
        <v/>
      </c>
      <c r="J12" s="10">
        <f>IF(G12="","",SUM($G$5:G12))</f>
        <v/>
      </c>
      <c r="K12" s="13" t="n"/>
    </row>
    <row r="13" ht="17" customHeight="1">
      <c r="A13" s="8">
        <f>IF(DAY(DATE($E$1,$G$1,9))=9,DATE($E$1,$G$1,9),"")</f>
        <v/>
      </c>
      <c r="B13" s="9">
        <f>IF(A13="","",TEXT(A13,"aaa"))</f>
        <v/>
      </c>
      <c r="C13" s="10" t="n"/>
      <c r="D13" s="10" t="n"/>
      <c r="E13" s="10" t="n"/>
      <c r="F13" s="10" t="n"/>
      <c r="G13" s="11">
        <f>IF(COUNT(C13:F13)=0,"",SUM(C13:F13))</f>
        <v/>
      </c>
      <c r="H13" s="12" t="n"/>
      <c r="I13" s="10">
        <f>IF(OR(G13="",N(H13)=0),"",ROUND(G13/H13,0))</f>
        <v/>
      </c>
      <c r="J13" s="10">
        <f>IF(G13="","",SUM($G$5:G13))</f>
        <v/>
      </c>
      <c r="K13" s="13" t="n"/>
    </row>
    <row r="14" ht="17" customHeight="1">
      <c r="A14" s="8">
        <f>IF(DAY(DATE($E$1,$G$1,10))=10,DATE($E$1,$G$1,10),"")</f>
        <v/>
      </c>
      <c r="B14" s="9">
        <f>IF(A14="","",TEXT(A14,"aaa"))</f>
        <v/>
      </c>
      <c r="C14" s="10" t="n"/>
      <c r="D14" s="10" t="n"/>
      <c r="E14" s="10" t="n"/>
      <c r="F14" s="10" t="n"/>
      <c r="G14" s="11">
        <f>IF(COUNT(C14:F14)=0,"",SUM(C14:F14))</f>
        <v/>
      </c>
      <c r="H14" s="12" t="n"/>
      <c r="I14" s="10">
        <f>IF(OR(G14="",N(H14)=0),"",ROUND(G14/H14,0))</f>
        <v/>
      </c>
      <c r="J14" s="10">
        <f>IF(G14="","",SUM($G$5:G14))</f>
        <v/>
      </c>
      <c r="K14" s="13" t="n"/>
    </row>
    <row r="15" ht="17" customHeight="1">
      <c r="A15" s="8">
        <f>IF(DAY(DATE($E$1,$G$1,11))=11,DATE($E$1,$G$1,11),"")</f>
        <v/>
      </c>
      <c r="B15" s="9">
        <f>IF(A15="","",TEXT(A15,"aaa"))</f>
        <v/>
      </c>
      <c r="C15" s="10" t="n"/>
      <c r="D15" s="10" t="n"/>
      <c r="E15" s="10" t="n"/>
      <c r="F15" s="10" t="n"/>
      <c r="G15" s="11">
        <f>IF(COUNT(C15:F15)=0,"",SUM(C15:F15))</f>
        <v/>
      </c>
      <c r="H15" s="12" t="n"/>
      <c r="I15" s="10">
        <f>IF(OR(G15="",N(H15)=0),"",ROUND(G15/H15,0))</f>
        <v/>
      </c>
      <c r="J15" s="10">
        <f>IF(G15="","",SUM($G$5:G15))</f>
        <v/>
      </c>
      <c r="K15" s="13" t="n"/>
    </row>
    <row r="16" ht="17" customHeight="1">
      <c r="A16" s="8">
        <f>IF(DAY(DATE($E$1,$G$1,12))=12,DATE($E$1,$G$1,12),"")</f>
        <v/>
      </c>
      <c r="B16" s="9">
        <f>IF(A16="","",TEXT(A16,"aaa"))</f>
        <v/>
      </c>
      <c r="C16" s="10" t="n"/>
      <c r="D16" s="10" t="n"/>
      <c r="E16" s="10" t="n"/>
      <c r="F16" s="10" t="n"/>
      <c r="G16" s="11">
        <f>IF(COUNT(C16:F16)=0,"",SUM(C16:F16))</f>
        <v/>
      </c>
      <c r="H16" s="12" t="n"/>
      <c r="I16" s="10">
        <f>IF(OR(G16="",N(H16)=0),"",ROUND(G16/H16,0))</f>
        <v/>
      </c>
      <c r="J16" s="10">
        <f>IF(G16="","",SUM($G$5:G16))</f>
        <v/>
      </c>
      <c r="K16" s="13" t="n"/>
    </row>
    <row r="17" ht="17" customHeight="1">
      <c r="A17" s="8">
        <f>IF(DAY(DATE($E$1,$G$1,13))=13,DATE($E$1,$G$1,13),"")</f>
        <v/>
      </c>
      <c r="B17" s="9">
        <f>IF(A17="","",TEXT(A17,"aaa"))</f>
        <v/>
      </c>
      <c r="C17" s="10" t="n"/>
      <c r="D17" s="10" t="n"/>
      <c r="E17" s="10" t="n"/>
      <c r="F17" s="10" t="n"/>
      <c r="G17" s="11">
        <f>IF(COUNT(C17:F17)=0,"",SUM(C17:F17))</f>
        <v/>
      </c>
      <c r="H17" s="12" t="n"/>
      <c r="I17" s="10">
        <f>IF(OR(G17="",N(H17)=0),"",ROUND(G17/H17,0))</f>
        <v/>
      </c>
      <c r="J17" s="10">
        <f>IF(G17="","",SUM($G$5:G17))</f>
        <v/>
      </c>
      <c r="K17" s="13" t="n"/>
    </row>
    <row r="18" ht="17" customHeight="1">
      <c r="A18" s="8">
        <f>IF(DAY(DATE($E$1,$G$1,14))=14,DATE($E$1,$G$1,14),"")</f>
        <v/>
      </c>
      <c r="B18" s="9">
        <f>IF(A18="","",TEXT(A18,"aaa"))</f>
        <v/>
      </c>
      <c r="C18" s="10" t="n"/>
      <c r="D18" s="10" t="n"/>
      <c r="E18" s="10" t="n"/>
      <c r="F18" s="10" t="n"/>
      <c r="G18" s="11">
        <f>IF(COUNT(C18:F18)=0,"",SUM(C18:F18))</f>
        <v/>
      </c>
      <c r="H18" s="12" t="n"/>
      <c r="I18" s="10">
        <f>IF(OR(G18="",N(H18)=0),"",ROUND(G18/H18,0))</f>
        <v/>
      </c>
      <c r="J18" s="10">
        <f>IF(G18="","",SUM($G$5:G18))</f>
        <v/>
      </c>
      <c r="K18" s="13" t="n"/>
    </row>
    <row r="19" ht="17" customHeight="1">
      <c r="A19" s="8">
        <f>IF(DAY(DATE($E$1,$G$1,15))=15,DATE($E$1,$G$1,15),"")</f>
        <v/>
      </c>
      <c r="B19" s="9">
        <f>IF(A19="","",TEXT(A19,"aaa"))</f>
        <v/>
      </c>
      <c r="C19" s="10" t="n"/>
      <c r="D19" s="10" t="n"/>
      <c r="E19" s="10" t="n"/>
      <c r="F19" s="10" t="n"/>
      <c r="G19" s="11">
        <f>IF(COUNT(C19:F19)=0,"",SUM(C19:F19))</f>
        <v/>
      </c>
      <c r="H19" s="12" t="n"/>
      <c r="I19" s="10">
        <f>IF(OR(G19="",N(H19)=0),"",ROUND(G19/H19,0))</f>
        <v/>
      </c>
      <c r="J19" s="10">
        <f>IF(G19="","",SUM($G$5:G19))</f>
        <v/>
      </c>
      <c r="K19" s="13" t="n"/>
    </row>
    <row r="20" ht="17" customHeight="1">
      <c r="A20" s="8">
        <f>IF(DAY(DATE($E$1,$G$1,16))=16,DATE($E$1,$G$1,16),"")</f>
        <v/>
      </c>
      <c r="B20" s="9">
        <f>IF(A20="","",TEXT(A20,"aaa"))</f>
        <v/>
      </c>
      <c r="C20" s="10" t="n"/>
      <c r="D20" s="10" t="n"/>
      <c r="E20" s="10" t="n"/>
      <c r="F20" s="10" t="n"/>
      <c r="G20" s="11">
        <f>IF(COUNT(C20:F20)=0,"",SUM(C20:F20))</f>
        <v/>
      </c>
      <c r="H20" s="12" t="n"/>
      <c r="I20" s="10">
        <f>IF(OR(G20="",N(H20)=0),"",ROUND(G20/H20,0))</f>
        <v/>
      </c>
      <c r="J20" s="10">
        <f>IF(G20="","",SUM($G$5:G20))</f>
        <v/>
      </c>
      <c r="K20" s="13" t="n"/>
    </row>
    <row r="21" ht="17" customHeight="1">
      <c r="A21" s="8">
        <f>IF(DAY(DATE($E$1,$G$1,17))=17,DATE($E$1,$G$1,17),"")</f>
        <v/>
      </c>
      <c r="B21" s="9">
        <f>IF(A21="","",TEXT(A21,"aaa"))</f>
        <v/>
      </c>
      <c r="C21" s="10" t="n"/>
      <c r="D21" s="10" t="n"/>
      <c r="E21" s="10" t="n"/>
      <c r="F21" s="10" t="n"/>
      <c r="G21" s="11">
        <f>IF(COUNT(C21:F21)=0,"",SUM(C21:F21))</f>
        <v/>
      </c>
      <c r="H21" s="12" t="n"/>
      <c r="I21" s="10">
        <f>IF(OR(G21="",N(H21)=0),"",ROUND(G21/H21,0))</f>
        <v/>
      </c>
      <c r="J21" s="10">
        <f>IF(G21="","",SUM($G$5:G21))</f>
        <v/>
      </c>
      <c r="K21" s="13" t="n"/>
    </row>
    <row r="22" ht="17" customHeight="1">
      <c r="A22" s="8">
        <f>IF(DAY(DATE($E$1,$G$1,18))=18,DATE($E$1,$G$1,18),"")</f>
        <v/>
      </c>
      <c r="B22" s="9">
        <f>IF(A22="","",TEXT(A22,"aaa"))</f>
        <v/>
      </c>
      <c r="C22" s="10" t="n"/>
      <c r="D22" s="10" t="n"/>
      <c r="E22" s="10" t="n"/>
      <c r="F22" s="10" t="n"/>
      <c r="G22" s="11">
        <f>IF(COUNT(C22:F22)=0,"",SUM(C22:F22))</f>
        <v/>
      </c>
      <c r="H22" s="12" t="n"/>
      <c r="I22" s="10">
        <f>IF(OR(G22="",N(H22)=0),"",ROUND(G22/H22,0))</f>
        <v/>
      </c>
      <c r="J22" s="10">
        <f>IF(G22="","",SUM($G$5:G22))</f>
        <v/>
      </c>
      <c r="K22" s="13" t="n"/>
    </row>
    <row r="23" ht="17" customHeight="1">
      <c r="A23" s="8">
        <f>IF(DAY(DATE($E$1,$G$1,19))=19,DATE($E$1,$G$1,19),"")</f>
        <v/>
      </c>
      <c r="B23" s="9">
        <f>IF(A23="","",TEXT(A23,"aaa"))</f>
        <v/>
      </c>
      <c r="C23" s="10" t="n"/>
      <c r="D23" s="10" t="n"/>
      <c r="E23" s="10" t="n"/>
      <c r="F23" s="10" t="n"/>
      <c r="G23" s="11">
        <f>IF(COUNT(C23:F23)=0,"",SUM(C23:F23))</f>
        <v/>
      </c>
      <c r="H23" s="12" t="n"/>
      <c r="I23" s="10">
        <f>IF(OR(G23="",N(H23)=0),"",ROUND(G23/H23,0))</f>
        <v/>
      </c>
      <c r="J23" s="10">
        <f>IF(G23="","",SUM($G$5:G23))</f>
        <v/>
      </c>
      <c r="K23" s="13" t="n"/>
    </row>
    <row r="24" ht="17" customHeight="1">
      <c r="A24" s="8">
        <f>IF(DAY(DATE($E$1,$G$1,20))=20,DATE($E$1,$G$1,20),"")</f>
        <v/>
      </c>
      <c r="B24" s="9">
        <f>IF(A24="","",TEXT(A24,"aaa"))</f>
        <v/>
      </c>
      <c r="C24" s="10" t="n"/>
      <c r="D24" s="10" t="n"/>
      <c r="E24" s="10" t="n"/>
      <c r="F24" s="10" t="n"/>
      <c r="G24" s="11">
        <f>IF(COUNT(C24:F24)=0,"",SUM(C24:F24))</f>
        <v/>
      </c>
      <c r="H24" s="12" t="n"/>
      <c r="I24" s="10">
        <f>IF(OR(G24="",N(H24)=0),"",ROUND(G24/H24,0))</f>
        <v/>
      </c>
      <c r="J24" s="10">
        <f>IF(G24="","",SUM($G$5:G24))</f>
        <v/>
      </c>
      <c r="K24" s="13" t="n"/>
    </row>
    <row r="25" ht="17" customHeight="1">
      <c r="A25" s="8">
        <f>IF(DAY(DATE($E$1,$G$1,21))=21,DATE($E$1,$G$1,21),"")</f>
        <v/>
      </c>
      <c r="B25" s="9">
        <f>IF(A25="","",TEXT(A25,"aaa"))</f>
        <v/>
      </c>
      <c r="C25" s="10" t="n"/>
      <c r="D25" s="10" t="n"/>
      <c r="E25" s="10" t="n"/>
      <c r="F25" s="10" t="n"/>
      <c r="G25" s="11">
        <f>IF(COUNT(C25:F25)=0,"",SUM(C25:F25))</f>
        <v/>
      </c>
      <c r="H25" s="12" t="n"/>
      <c r="I25" s="10">
        <f>IF(OR(G25="",N(H25)=0),"",ROUND(G25/H25,0))</f>
        <v/>
      </c>
      <c r="J25" s="10">
        <f>IF(G25="","",SUM($G$5:G25))</f>
        <v/>
      </c>
      <c r="K25" s="13" t="n"/>
    </row>
    <row r="26" ht="17" customHeight="1">
      <c r="A26" s="8">
        <f>IF(DAY(DATE($E$1,$G$1,22))=22,DATE($E$1,$G$1,22),"")</f>
        <v/>
      </c>
      <c r="B26" s="9">
        <f>IF(A26="","",TEXT(A26,"aaa"))</f>
        <v/>
      </c>
      <c r="C26" s="10" t="n"/>
      <c r="D26" s="10" t="n"/>
      <c r="E26" s="10" t="n"/>
      <c r="F26" s="10" t="n"/>
      <c r="G26" s="11">
        <f>IF(COUNT(C26:F26)=0,"",SUM(C26:F26))</f>
        <v/>
      </c>
      <c r="H26" s="12" t="n"/>
      <c r="I26" s="10">
        <f>IF(OR(G26="",N(H26)=0),"",ROUND(G26/H26,0))</f>
        <v/>
      </c>
      <c r="J26" s="10">
        <f>IF(G26="","",SUM($G$5:G26))</f>
        <v/>
      </c>
      <c r="K26" s="13" t="n"/>
    </row>
    <row r="27" ht="17" customHeight="1">
      <c r="A27" s="8">
        <f>IF(DAY(DATE($E$1,$G$1,23))=23,DATE($E$1,$G$1,23),"")</f>
        <v/>
      </c>
      <c r="B27" s="9">
        <f>IF(A27="","",TEXT(A27,"aaa"))</f>
        <v/>
      </c>
      <c r="C27" s="10" t="n"/>
      <c r="D27" s="10" t="n"/>
      <c r="E27" s="10" t="n"/>
      <c r="F27" s="10" t="n"/>
      <c r="G27" s="11">
        <f>IF(COUNT(C27:F27)=0,"",SUM(C27:F27))</f>
        <v/>
      </c>
      <c r="H27" s="12" t="n"/>
      <c r="I27" s="10">
        <f>IF(OR(G27="",N(H27)=0),"",ROUND(G27/H27,0))</f>
        <v/>
      </c>
      <c r="J27" s="10">
        <f>IF(G27="","",SUM($G$5:G27))</f>
        <v/>
      </c>
      <c r="K27" s="13" t="n"/>
    </row>
    <row r="28" ht="17" customHeight="1">
      <c r="A28" s="8">
        <f>IF(DAY(DATE($E$1,$G$1,24))=24,DATE($E$1,$G$1,24),"")</f>
        <v/>
      </c>
      <c r="B28" s="9">
        <f>IF(A28="","",TEXT(A28,"aaa"))</f>
        <v/>
      </c>
      <c r="C28" s="10" t="n"/>
      <c r="D28" s="10" t="n"/>
      <c r="E28" s="10" t="n"/>
      <c r="F28" s="10" t="n"/>
      <c r="G28" s="11">
        <f>IF(COUNT(C28:F28)=0,"",SUM(C28:F28))</f>
        <v/>
      </c>
      <c r="H28" s="12" t="n"/>
      <c r="I28" s="10">
        <f>IF(OR(G28="",N(H28)=0),"",ROUND(G28/H28,0))</f>
        <v/>
      </c>
      <c r="J28" s="10">
        <f>IF(G28="","",SUM($G$5:G28))</f>
        <v/>
      </c>
      <c r="K28" s="13" t="n"/>
    </row>
    <row r="29" ht="17" customHeight="1">
      <c r="A29" s="8">
        <f>IF(DAY(DATE($E$1,$G$1,25))=25,DATE($E$1,$G$1,25),"")</f>
        <v/>
      </c>
      <c r="B29" s="9">
        <f>IF(A29="","",TEXT(A29,"aaa"))</f>
        <v/>
      </c>
      <c r="C29" s="10" t="n"/>
      <c r="D29" s="10" t="n"/>
      <c r="E29" s="10" t="n"/>
      <c r="F29" s="10" t="n"/>
      <c r="G29" s="11">
        <f>IF(COUNT(C29:F29)=0,"",SUM(C29:F29))</f>
        <v/>
      </c>
      <c r="H29" s="12" t="n"/>
      <c r="I29" s="10">
        <f>IF(OR(G29="",N(H29)=0),"",ROUND(G29/H29,0))</f>
        <v/>
      </c>
      <c r="J29" s="10">
        <f>IF(G29="","",SUM($G$5:G29))</f>
        <v/>
      </c>
      <c r="K29" s="13" t="n"/>
    </row>
    <row r="30" ht="17" customHeight="1">
      <c r="A30" s="8">
        <f>IF(DAY(DATE($E$1,$G$1,26))=26,DATE($E$1,$G$1,26),"")</f>
        <v/>
      </c>
      <c r="B30" s="9">
        <f>IF(A30="","",TEXT(A30,"aaa"))</f>
        <v/>
      </c>
      <c r="C30" s="10" t="n"/>
      <c r="D30" s="10" t="n"/>
      <c r="E30" s="10" t="n"/>
      <c r="F30" s="10" t="n"/>
      <c r="G30" s="11">
        <f>IF(COUNT(C30:F30)=0,"",SUM(C30:F30))</f>
        <v/>
      </c>
      <c r="H30" s="12" t="n"/>
      <c r="I30" s="10">
        <f>IF(OR(G30="",N(H30)=0),"",ROUND(G30/H30,0))</f>
        <v/>
      </c>
      <c r="J30" s="10">
        <f>IF(G30="","",SUM($G$5:G30))</f>
        <v/>
      </c>
      <c r="K30" s="13" t="n"/>
    </row>
    <row r="31" ht="17" customHeight="1">
      <c r="A31" s="8">
        <f>IF(DAY(DATE($E$1,$G$1,27))=27,DATE($E$1,$G$1,27),"")</f>
        <v/>
      </c>
      <c r="B31" s="9">
        <f>IF(A31="","",TEXT(A31,"aaa"))</f>
        <v/>
      </c>
      <c r="C31" s="10" t="n"/>
      <c r="D31" s="10" t="n"/>
      <c r="E31" s="10" t="n"/>
      <c r="F31" s="10" t="n"/>
      <c r="G31" s="11">
        <f>IF(COUNT(C31:F31)=0,"",SUM(C31:F31))</f>
        <v/>
      </c>
      <c r="H31" s="12" t="n"/>
      <c r="I31" s="10">
        <f>IF(OR(G31="",N(H31)=0),"",ROUND(G31/H31,0))</f>
        <v/>
      </c>
      <c r="J31" s="10">
        <f>IF(G31="","",SUM($G$5:G31))</f>
        <v/>
      </c>
      <c r="K31" s="13" t="n"/>
    </row>
    <row r="32" ht="17" customHeight="1">
      <c r="A32" s="8">
        <f>IF(DAY(DATE($E$1,$G$1,28))=28,DATE($E$1,$G$1,28),"")</f>
        <v/>
      </c>
      <c r="B32" s="9">
        <f>IF(A32="","",TEXT(A32,"aaa"))</f>
        <v/>
      </c>
      <c r="C32" s="10" t="n"/>
      <c r="D32" s="10" t="n"/>
      <c r="E32" s="10" t="n"/>
      <c r="F32" s="10" t="n"/>
      <c r="G32" s="11">
        <f>IF(COUNT(C32:F32)=0,"",SUM(C32:F32))</f>
        <v/>
      </c>
      <c r="H32" s="12" t="n"/>
      <c r="I32" s="10">
        <f>IF(OR(G32="",N(H32)=0),"",ROUND(G32/H32,0))</f>
        <v/>
      </c>
      <c r="J32" s="10">
        <f>IF(G32="","",SUM($G$5:G32))</f>
        <v/>
      </c>
      <c r="K32" s="13" t="n"/>
    </row>
    <row r="33" ht="17" customHeight="1">
      <c r="A33" s="8">
        <f>IF(DAY(DATE($E$1,$G$1,29))=29,DATE($E$1,$G$1,29),"")</f>
        <v/>
      </c>
      <c r="B33" s="9">
        <f>IF(A33="","",TEXT(A33,"aaa"))</f>
        <v/>
      </c>
      <c r="C33" s="10" t="n"/>
      <c r="D33" s="10" t="n"/>
      <c r="E33" s="10" t="n"/>
      <c r="F33" s="10" t="n"/>
      <c r="G33" s="11">
        <f>IF(COUNT(C33:F33)=0,"",SUM(C33:F33))</f>
        <v/>
      </c>
      <c r="H33" s="12" t="n"/>
      <c r="I33" s="10">
        <f>IF(OR(G33="",N(H33)=0),"",ROUND(G33/H33,0))</f>
        <v/>
      </c>
      <c r="J33" s="10">
        <f>IF(G33="","",SUM($G$5:G33))</f>
        <v/>
      </c>
      <c r="K33" s="13" t="n"/>
    </row>
    <row r="34" ht="17" customHeight="1">
      <c r="A34" s="8">
        <f>IF(DAY(DATE($E$1,$G$1,30))=30,DATE($E$1,$G$1,30),"")</f>
        <v/>
      </c>
      <c r="B34" s="9">
        <f>IF(A34="","",TEXT(A34,"aaa"))</f>
        <v/>
      </c>
      <c r="C34" s="10" t="n"/>
      <c r="D34" s="10" t="n"/>
      <c r="E34" s="10" t="n"/>
      <c r="F34" s="10" t="n"/>
      <c r="G34" s="11">
        <f>IF(COUNT(C34:F34)=0,"",SUM(C34:F34))</f>
        <v/>
      </c>
      <c r="H34" s="12" t="n"/>
      <c r="I34" s="10">
        <f>IF(OR(G34="",N(H34)=0),"",ROUND(G34/H34,0))</f>
        <v/>
      </c>
      <c r="J34" s="10">
        <f>IF(G34="","",SUM($G$5:G34))</f>
        <v/>
      </c>
      <c r="K34" s="13" t="n"/>
    </row>
    <row r="35" ht="17" customHeight="1">
      <c r="A35" s="8">
        <f>IF(DAY(DATE($E$1,$G$1,31))=31,DATE($E$1,$G$1,31),"")</f>
        <v/>
      </c>
      <c r="B35" s="9">
        <f>IF(A35="","",TEXT(A35,"aaa"))</f>
        <v/>
      </c>
      <c r="C35" s="10" t="n"/>
      <c r="D35" s="10" t="n"/>
      <c r="E35" s="10" t="n"/>
      <c r="F35" s="10" t="n"/>
      <c r="G35" s="11">
        <f>IF(COUNT(C35:F35)=0,"",SUM(C35:F35))</f>
        <v/>
      </c>
      <c r="H35" s="12" t="n"/>
      <c r="I35" s="10">
        <f>IF(OR(G35="",N(H35)=0),"",ROUND(G35/H35,0))</f>
        <v/>
      </c>
      <c r="J35" s="10">
        <f>IF(G35="","",SUM($G$5:G35))</f>
        <v/>
      </c>
      <c r="K35" s="13" t="n"/>
    </row>
    <row r="36">
      <c r="A36" s="14" t="inlineStr">
        <is>
          <t>合計</t>
        </is>
      </c>
      <c r="B36" s="6" t="n"/>
      <c r="C36" s="15">
        <f>SUM(C5:C35)</f>
        <v/>
      </c>
      <c r="D36" s="15">
        <f>SUM(D5:D35)</f>
        <v/>
      </c>
      <c r="E36" s="15">
        <f>SUM(E5:E35)</f>
        <v/>
      </c>
      <c r="F36" s="15">
        <f>SUM(F5:F35)</f>
        <v/>
      </c>
      <c r="G36" s="15">
        <f>SUM(G5:G35)</f>
        <v/>
      </c>
      <c r="H36" s="15">
        <f>SUM(H5:H35)</f>
        <v/>
      </c>
      <c r="I36" s="15">
        <f>IF(H36=0,"",ROUND(G36/H36,0))</f>
        <v/>
      </c>
      <c r="J36" s="16" t="inlineStr"/>
      <c r="K36" s="16" t="inlineStr"/>
    </row>
    <row r="38">
      <c r="A38" s="4" t="inlineStr">
        <is>
          <t>営業日数</t>
        </is>
      </c>
      <c r="B38" s="6" t="n"/>
      <c r="C38" s="17">
        <f>COUNT(G5:G35)</f>
        <v/>
      </c>
      <c r="D38" s="6" t="n"/>
    </row>
    <row r="39">
      <c r="A39" s="4" t="inlineStr">
        <is>
          <t>1日平均の売上</t>
        </is>
      </c>
      <c r="B39" s="6" t="n"/>
      <c r="C39" s="18">
        <f>IFERROR(ROUND(G36/C38,0),0)</f>
        <v/>
      </c>
      <c r="D39" s="6" t="n"/>
    </row>
    <row r="40">
      <c r="A40" s="4" t="inlineStr">
        <is>
          <t>目標の達成率</t>
        </is>
      </c>
      <c r="B40" s="6" t="n"/>
      <c r="C40" s="19">
        <f>IFERROR(G36/J2,0)</f>
        <v/>
      </c>
      <c r="D40" s="6" t="n"/>
    </row>
    <row r="41">
      <c r="A41" s="4" t="inlineStr">
        <is>
          <t>目標まであと</t>
        </is>
      </c>
      <c r="B41" s="6" t="n"/>
      <c r="C41" s="18">
        <f>MAX(0,J2-G36)</f>
        <v/>
      </c>
      <c r="D41" s="6" t="n"/>
    </row>
    <row r="42">
      <c r="A42" s="4" t="inlineStr">
        <is>
          <t>売上の割合(現金/カード/電子マネー)</t>
        </is>
      </c>
      <c r="B42" s="6" t="n"/>
      <c r="C42" s="6" t="n"/>
      <c r="D42" s="6" t="n"/>
      <c r="E42" s="20">
        <f>IFERROR(TEXT(C36/G36,"0%")&amp;" / "&amp;TEXT(D36/G36,"0%")&amp;" / "&amp;TEXT(E36/G36,"0%"),"")</f>
        <v/>
      </c>
      <c r="F42" s="6" t="n"/>
      <c r="G42" s="6" t="n"/>
    </row>
    <row r="44">
      <c r="A44" s="21" t="inlineStr">
        <is>
          <t>※黄色のセルに入力します。売上合計・客単価・累計は自動で出ます。売上は税込で入れると、レジの金額と合わせやすくなります。</t>
        </is>
      </c>
    </row>
  </sheetData>
  <mergeCells count="14">
    <mergeCell ref="A1:D1"/>
    <mergeCell ref="A38:B38"/>
    <mergeCell ref="E42:G42"/>
    <mergeCell ref="C38:D38"/>
    <mergeCell ref="A41:B41"/>
    <mergeCell ref="J2:K2"/>
    <mergeCell ref="C41:D41"/>
    <mergeCell ref="A36:B36"/>
    <mergeCell ref="A39:B39"/>
    <mergeCell ref="C40:D40"/>
    <mergeCell ref="A40:B40"/>
    <mergeCell ref="A42:D42"/>
    <mergeCell ref="C39:D39"/>
    <mergeCell ref="B2:D2"/>
  </mergeCells>
  <conditionalFormatting sqref="A5:K35">
    <cfRule type="expression" priority="1" dxfId="0">
      <formula>$B5="土"</formula>
    </cfRule>
    <cfRule type="expression" priority="2" dxfId="1">
      <formula>$B5="日"</formula>
    </cfRule>
  </conditionalFormatting>
  <conditionalFormatting sqref="G5:G35">
    <cfRule type="dataBar" priority="3">
      <dataBar>
        <cfvo type="num" val="0"/>
        <cfvo type="max"/>
        <color rgb="008DB4E2"/>
      </dataBar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0" customWidth="1" min="4" max="4"/>
    <col width="13" customWidth="1" min="5" max="5"/>
    <col width="10" customWidth="1" min="6" max="6"/>
    <col width="18" customWidth="1" min="7" max="7"/>
  </cols>
  <sheetData>
    <row r="1">
      <c r="A1" s="1" t="inlineStr">
        <is>
          <t>売上管理表(年間)</t>
        </is>
      </c>
      <c r="E1" s="4" t="inlineStr">
        <is>
          <t>年度</t>
        </is>
      </c>
      <c r="F1" s="22" t="inlineStr">
        <is>
          <t>2026年</t>
        </is>
      </c>
    </row>
    <row r="3">
      <c r="A3" s="23" t="inlineStr">
        <is>
          <t>月</t>
        </is>
      </c>
      <c r="B3" s="23" t="inlineStr">
        <is>
          <t>売上</t>
        </is>
      </c>
      <c r="C3" s="23" t="inlineStr">
        <is>
          <t>目標</t>
        </is>
      </c>
      <c r="D3" s="23" t="inlineStr">
        <is>
          <t>達成率</t>
        </is>
      </c>
      <c r="E3" s="23" t="inlineStr">
        <is>
          <t>前年の売上</t>
        </is>
      </c>
      <c r="F3" s="23" t="inlineStr">
        <is>
          <t>前年比</t>
        </is>
      </c>
      <c r="G3" s="23" t="inlineStr">
        <is>
          <t>メモ</t>
        </is>
      </c>
    </row>
    <row r="4" ht="20" customHeight="1">
      <c r="A4" s="9" t="inlineStr">
        <is>
          <t>1月</t>
        </is>
      </c>
      <c r="B4" s="10" t="n">
        <v>1420000</v>
      </c>
      <c r="C4" s="10" t="n">
        <v>1500000</v>
      </c>
      <c r="D4" s="24">
        <f>IF(OR(N(B4)=0,N(C4)=0),"",B4/C4)</f>
        <v/>
      </c>
      <c r="E4" s="10" t="n">
        <v>1350000</v>
      </c>
      <c r="F4" s="24">
        <f>IF(OR(N(B4)=0,N(E4)=0),"",B4/E4)</f>
        <v/>
      </c>
      <c r="G4" s="13" t="n"/>
    </row>
    <row r="5" ht="20" customHeight="1">
      <c r="A5" s="9" t="inlineStr">
        <is>
          <t>2月</t>
        </is>
      </c>
      <c r="B5" s="10" t="n">
        <v>1380000</v>
      </c>
      <c r="C5" s="10" t="n">
        <v>1400000</v>
      </c>
      <c r="D5" s="24">
        <f>IF(OR(N(B5)=0,N(C5)=0),"",B5/C5)</f>
        <v/>
      </c>
      <c r="E5" s="10" t="n">
        <v>1300000</v>
      </c>
      <c r="F5" s="24">
        <f>IF(OR(N(B5)=0,N(E5)=0),"",B5/E5)</f>
        <v/>
      </c>
      <c r="G5" s="13" t="n"/>
    </row>
    <row r="6" ht="20" customHeight="1">
      <c r="A6" s="9" t="inlineStr">
        <is>
          <t>3月</t>
        </is>
      </c>
      <c r="B6" s="10" t="n">
        <v>1610000</v>
      </c>
      <c r="C6" s="10" t="n">
        <v>1500000</v>
      </c>
      <c r="D6" s="24">
        <f>IF(OR(N(B6)=0,N(C6)=0),"",B6/C6)</f>
        <v/>
      </c>
      <c r="E6" s="10" t="n">
        <v>1450000</v>
      </c>
      <c r="F6" s="24">
        <f>IF(OR(N(B6)=0,N(E6)=0),"",B6/E6)</f>
        <v/>
      </c>
      <c r="G6" s="13" t="n"/>
    </row>
    <row r="7" ht="20" customHeight="1">
      <c r="A7" s="9" t="inlineStr">
        <is>
          <t>4月</t>
        </is>
      </c>
      <c r="B7" s="10" t="n"/>
      <c r="C7" s="10" t="n"/>
      <c r="D7" s="24">
        <f>IF(OR(N(B7)=0,N(C7)=0),"",B7/C7)</f>
        <v/>
      </c>
      <c r="E7" s="10" t="n"/>
      <c r="F7" s="24">
        <f>IF(OR(N(B7)=0,N(E7)=0),"",B7/E7)</f>
        <v/>
      </c>
      <c r="G7" s="13" t="n"/>
    </row>
    <row r="8" ht="20" customHeight="1">
      <c r="A8" s="9" t="inlineStr">
        <is>
          <t>5月</t>
        </is>
      </c>
      <c r="B8" s="10" t="n"/>
      <c r="C8" s="10" t="n"/>
      <c r="D8" s="24">
        <f>IF(OR(N(B8)=0,N(C8)=0),"",B8/C8)</f>
        <v/>
      </c>
      <c r="E8" s="10" t="n"/>
      <c r="F8" s="24">
        <f>IF(OR(N(B8)=0,N(E8)=0),"",B8/E8)</f>
        <v/>
      </c>
      <c r="G8" s="13" t="n"/>
    </row>
    <row r="9" ht="20" customHeight="1">
      <c r="A9" s="9" t="inlineStr">
        <is>
          <t>6月</t>
        </is>
      </c>
      <c r="B9" s="10" t="n"/>
      <c r="C9" s="10" t="n"/>
      <c r="D9" s="24">
        <f>IF(OR(N(B9)=0,N(C9)=0),"",B9/C9)</f>
        <v/>
      </c>
      <c r="E9" s="10" t="n"/>
      <c r="F9" s="24">
        <f>IF(OR(N(B9)=0,N(E9)=0),"",B9/E9)</f>
        <v/>
      </c>
      <c r="G9" s="13" t="n"/>
    </row>
    <row r="10" ht="20" customHeight="1">
      <c r="A10" s="9" t="inlineStr">
        <is>
          <t>7月</t>
        </is>
      </c>
      <c r="B10" s="10" t="n"/>
      <c r="C10" s="10" t="n"/>
      <c r="D10" s="24">
        <f>IF(OR(N(B10)=0,N(C10)=0),"",B10/C10)</f>
        <v/>
      </c>
      <c r="E10" s="10" t="n"/>
      <c r="F10" s="24">
        <f>IF(OR(N(B10)=0,N(E10)=0),"",B10/E10)</f>
        <v/>
      </c>
      <c r="G10" s="13" t="n"/>
    </row>
    <row r="11" ht="20" customHeight="1">
      <c r="A11" s="9" t="inlineStr">
        <is>
          <t>8月</t>
        </is>
      </c>
      <c r="B11" s="10" t="n"/>
      <c r="C11" s="10" t="n"/>
      <c r="D11" s="24">
        <f>IF(OR(N(B11)=0,N(C11)=0),"",B11/C11)</f>
        <v/>
      </c>
      <c r="E11" s="10" t="n"/>
      <c r="F11" s="24">
        <f>IF(OR(N(B11)=0,N(E11)=0),"",B11/E11)</f>
        <v/>
      </c>
      <c r="G11" s="13" t="n"/>
    </row>
    <row r="12" ht="20" customHeight="1">
      <c r="A12" s="9" t="inlineStr">
        <is>
          <t>9月</t>
        </is>
      </c>
      <c r="B12" s="10" t="n"/>
      <c r="C12" s="10" t="n"/>
      <c r="D12" s="24">
        <f>IF(OR(N(B12)=0,N(C12)=0),"",B12/C12)</f>
        <v/>
      </c>
      <c r="E12" s="10" t="n"/>
      <c r="F12" s="24">
        <f>IF(OR(N(B12)=0,N(E12)=0),"",B12/E12)</f>
        <v/>
      </c>
      <c r="G12" s="13" t="n"/>
    </row>
    <row r="13" ht="20" customHeight="1">
      <c r="A13" s="9" t="inlineStr">
        <is>
          <t>10月</t>
        </is>
      </c>
      <c r="B13" s="10" t="n"/>
      <c r="C13" s="10" t="n"/>
      <c r="D13" s="24">
        <f>IF(OR(N(B13)=0,N(C13)=0),"",B13/C13)</f>
        <v/>
      </c>
      <c r="E13" s="10" t="n"/>
      <c r="F13" s="24">
        <f>IF(OR(N(B13)=0,N(E13)=0),"",B13/E13)</f>
        <v/>
      </c>
      <c r="G13" s="13" t="n"/>
    </row>
    <row r="14" ht="20" customHeight="1">
      <c r="A14" s="9" t="inlineStr">
        <is>
          <t>11月</t>
        </is>
      </c>
      <c r="B14" s="10" t="n"/>
      <c r="C14" s="10" t="n"/>
      <c r="D14" s="24">
        <f>IF(OR(N(B14)=0,N(C14)=0),"",B14/C14)</f>
        <v/>
      </c>
      <c r="E14" s="10" t="n"/>
      <c r="F14" s="24">
        <f>IF(OR(N(B14)=0,N(E14)=0),"",B14/E14)</f>
        <v/>
      </c>
      <c r="G14" s="13" t="n"/>
    </row>
    <row r="15" ht="20" customHeight="1">
      <c r="A15" s="9" t="inlineStr">
        <is>
          <t>12月</t>
        </is>
      </c>
      <c r="B15" s="10" t="n"/>
      <c r="C15" s="10" t="n"/>
      <c r="D15" s="24">
        <f>IF(OR(N(B15)=0,N(C15)=0),"",B15/C15)</f>
        <v/>
      </c>
      <c r="E15" s="10" t="n"/>
      <c r="F15" s="24">
        <f>IF(OR(N(B15)=0,N(E15)=0),"",B15/E15)</f>
        <v/>
      </c>
      <c r="G15" s="13" t="n"/>
    </row>
    <row r="16">
      <c r="A16" s="14" t="inlineStr">
        <is>
          <t>合計</t>
        </is>
      </c>
      <c r="B16" s="15">
        <f>SUM(B4:B15)</f>
        <v/>
      </c>
      <c r="C16" s="15">
        <f>SUM(C4:C15)</f>
        <v/>
      </c>
      <c r="D16" s="25">
        <f>IF(C16=0,"",B16/C16)</f>
        <v/>
      </c>
      <c r="E16" s="15">
        <f>SUM(E4:E15)</f>
        <v/>
      </c>
      <c r="F16" s="25">
        <f>IF(E16=0,"",B16/E16)</f>
        <v/>
      </c>
      <c r="G16" s="16" t="inlineStr"/>
    </row>
    <row r="17">
      <c r="A17" s="21" t="inlineStr">
        <is>
          <t>※日別売上シートの「売上合計」の月の合計を、毎月ここに書き写します。</t>
        </is>
      </c>
    </row>
    <row r="18">
      <c r="A18" s="21" t="inlineStr">
        <is>
          <t>※達成率と前年比は自動で出ます(100%未満は赤、100%以上は緑)。</t>
        </is>
      </c>
    </row>
  </sheetData>
  <mergeCells count="1">
    <mergeCell ref="A1:D1"/>
  </mergeCells>
  <conditionalFormatting sqref="D4:D15">
    <cfRule type="expression" priority="1" dxfId="2">
      <formula>AND(ISNUMBER(D4),D4&lt;1)</formula>
    </cfRule>
    <cfRule type="expression" priority="2" dxfId="3">
      <formula>AND(ISNUMBER(D4),D4&gt;=1)</formula>
    </cfRule>
  </conditionalFormatting>
  <conditionalFormatting sqref="F4:F15">
    <cfRule type="expression" priority="3" dxfId="2">
      <formula>AND(ISNUMBER(F4),F4&lt;1)</formula>
    </cfRule>
    <cfRule type="expression" priority="4" dxfId="3">
      <formula>AND(ISNUMBER(F4),F4&gt;=1)</formula>
    </cfRule>
  </conditionalFormatting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2026-10-24T02:00:57Z</dcterms:created>
  <dcterms:modified xmlns:dcterms="http://purl.org/dc/terms/" xmlns:xsi="http://www.w3.org/2001/XMLSchema-instance" xsi:type="dcterms:W3CDTF">2026-10-24T02:00:57Z</dcterms:modified>
</cp:coreProperties>
</file>