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予算実績" sheetId="1" state="visible" r:id="rId1"/>
    <sheet xmlns:r="http://schemas.openxmlformats.org/officeDocument/2006/relationships" name="予算" sheetId="2" state="visible" r:id="rId2"/>
    <sheet xmlns:r="http://schemas.openxmlformats.org/officeDocument/2006/relationships" name="実績" sheetId="3" state="visible" r:id="rId3"/>
  </sheets>
  <definedNames>
    <definedName name="_xlnm.Print_Area" localSheetId="0">'予算実績'!$A$1:$K$20</definedName>
    <definedName name="_xlnm.Print_Area" localSheetId="1">'予算'!$A$1:$O$17</definedName>
    <definedName name="_xlnm.Print_Area" localSheetId="2">'実績'!$A$1:$O$17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;"/>
    <numFmt numFmtId="165" formatCode="#,##0;[Red]-#,##0;0"/>
    <numFmt numFmtId="166" formatCode="0.0%"/>
  </numFmts>
  <fonts count="10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9.5"/>
    </font>
    <font>
      <name val="游ゴシック"/>
      <b val="1"/>
      <sz val="10"/>
    </font>
    <font>
      <name val="游ゴシック"/>
      <sz val="9"/>
    </font>
    <font>
      <name val="游ゴシック"/>
      <sz val="9.5"/>
    </font>
    <font>
      <name val="游ゴシック"/>
      <sz val="10"/>
    </font>
    <font>
      <name val="游ゴシック"/>
      <b val="1"/>
      <sz val="11"/>
    </font>
    <font>
      <name val="游ゴシック"/>
      <color rgb="00FFFFFF"/>
      <sz val="8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shrinkToFit="1"/>
    </xf>
    <xf numFmtId="0" fontId="8" fillId="4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9" fillId="0" borderId="0" pivotButton="0" quotePrefix="0" xfId="0"/>
    <xf numFmtId="0" fontId="4" fillId="3" borderId="1" applyAlignment="1" pivotButton="0" quotePrefix="0" xfId="0">
      <alignment horizontal="center" vertical="center" shrinkToFit="1"/>
    </xf>
    <xf numFmtId="0" fontId="3" fillId="2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0" fontId="5" fillId="0" borderId="1" applyAlignment="1" pivotButton="0" quotePrefix="0" xfId="0">
      <alignment horizontal="center" vertical="center" shrinkToFit="1"/>
    </xf>
    <xf numFmtId="164" fontId="7" fillId="0" borderId="1" applyAlignment="1" pivotButton="0" quotePrefix="0" xfId="0">
      <alignment horizontal="right" vertical="center" shrinkToFit="1"/>
    </xf>
    <xf numFmtId="165" fontId="7" fillId="5" borderId="1" applyAlignment="1" pivotButton="0" quotePrefix="0" xfId="0">
      <alignment horizontal="right" vertical="center" shrinkToFit="1"/>
    </xf>
    <xf numFmtId="166" fontId="7" fillId="5" borderId="1" applyAlignment="1" pivotButton="0" quotePrefix="0" xfId="0">
      <alignment horizontal="center" vertical="center" shrinkToFit="1"/>
    </xf>
    <xf numFmtId="165" fontId="7" fillId="0" borderId="1" applyAlignment="1" pivotButton="0" quotePrefix="0" xfId="0">
      <alignment horizontal="right" vertical="center" shrinkToFit="1"/>
    </xf>
    <xf numFmtId="0" fontId="7" fillId="0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left" vertical="center" shrinkToFit="1"/>
    </xf>
    <xf numFmtId="0" fontId="5" fillId="3" borderId="1" applyAlignment="1" pivotButton="0" quotePrefix="0" xfId="0">
      <alignment horizontal="center" vertical="center" shrinkToFit="1"/>
    </xf>
    <xf numFmtId="164" fontId="4" fillId="0" borderId="1" applyAlignment="1" pivotButton="0" quotePrefix="0" xfId="0">
      <alignment horizontal="right" vertical="center" shrinkToFit="1"/>
    </xf>
    <xf numFmtId="165" fontId="4" fillId="0" borderId="1" applyAlignment="1" pivotButton="0" quotePrefix="0" xfId="0">
      <alignment horizontal="right" vertical="center" shrinkToFit="1"/>
    </xf>
    <xf numFmtId="0" fontId="3" fillId="3" borderId="1" applyAlignment="1" pivotButton="0" quotePrefix="0" xfId="0">
      <alignment horizontal="center" vertical="center" shrinkToFit="1"/>
    </xf>
    <xf numFmtId="0" fontId="4" fillId="4" borderId="1" applyAlignment="1" pivotButton="0" quotePrefix="0" xfId="0">
      <alignment horizontal="left" vertical="center" shrinkToFit="1"/>
    </xf>
    <xf numFmtId="0" fontId="5" fillId="4" borderId="1" applyAlignment="1" pivotButton="0" quotePrefix="0" xfId="0">
      <alignment horizontal="center" vertical="center" shrinkToFit="1"/>
    </xf>
    <xf numFmtId="164" fontId="6" fillId="4" borderId="1" applyAlignment="1" pivotButton="0" quotePrefix="0" xfId="0">
      <alignment horizontal="right" vertical="center" shrinkToFit="1"/>
    </xf>
    <xf numFmtId="164" fontId="3" fillId="3" borderId="1" applyAlignment="1" pivotButton="0" quotePrefix="0" xfId="0">
      <alignment horizontal="right" vertical="center" shrinkToFit="1"/>
    </xf>
    <xf numFmtId="0" fontId="7" fillId="4" borderId="1" applyAlignment="1" pivotButton="0" quotePrefix="0" xfId="0">
      <alignment horizontal="left" vertical="center" shrinkToFit="1"/>
    </xf>
    <xf numFmtId="164" fontId="4" fillId="3" borderId="1" applyAlignment="1" pivotButton="0" quotePrefix="0" xfId="0">
      <alignment horizontal="right" vertical="center" shrinkToFit="1"/>
    </xf>
    <xf numFmtId="0" fontId="4" fillId="5" borderId="1" applyAlignment="1" pivotButton="0" quotePrefix="0" xfId="0">
      <alignment horizontal="left" vertical="center" shrinkToFit="1"/>
    </xf>
    <xf numFmtId="0" fontId="5" fillId="5" borderId="1" applyAlignment="1" pivotButton="0" quotePrefix="0" xfId="0">
      <alignment horizontal="center" vertical="center" shrinkToFit="1"/>
    </xf>
    <xf numFmtId="0" fontId="7" fillId="5" borderId="1" applyAlignment="1" pivotButton="0" quotePrefix="0" xfId="0">
      <alignment horizontal="left" vertical="center" shrinkToFit="1"/>
    </xf>
  </cellXfs>
  <cellStyles count="1">
    <cellStyle name="Normal" xfId="0" builtinId="0" hidden="0"/>
  </cellStyles>
  <dxfs count="1">
    <dxf>
      <font>
        <b val="1"/>
        <color rgb="00C00000"/>
      </font>
      <fill>
        <patternFill patternType="solid">
          <fgColor rgb="00FCE4E4"/>
          <b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6" customWidth="1" min="2" max="2"/>
    <col width="12" customWidth="1" min="3" max="3"/>
    <col width="12" customWidth="1" min="4" max="4"/>
    <col width="12" customWidth="1" min="5" max="5"/>
    <col width="9" customWidth="1" min="6" max="6"/>
    <col width="2" customWidth="1" min="7" max="7"/>
    <col width="12" customWidth="1" min="8" max="8"/>
    <col width="12" customWidth="1" min="9" max="9"/>
    <col width="12" customWidth="1" min="10" max="10"/>
    <col width="9" customWidth="1" min="11" max="11"/>
    <col width="2" customWidth="1" min="12" max="12"/>
  </cols>
  <sheetData>
    <row r="1">
      <c r="A1" s="1" t="inlineStr">
        <is>
          <t>予算実績管理表</t>
        </is>
      </c>
    </row>
    <row r="2">
      <c r="A2" s="2" t="inlineStr">
        <is>
          <t>月を選ぶと、その月と、期首からその月までの累計の予算・実績・差異・達成率を表示します。売上が予算より少ない、費用が予算より多いところは赤になります。</t>
        </is>
      </c>
    </row>
    <row r="3">
      <c r="A3" s="3" t="inlineStr">
        <is>
          <t>表示する月</t>
        </is>
      </c>
      <c r="B3" s="4" t="inlineStr">
        <is>
          <t>9月</t>
        </is>
      </c>
      <c r="C3" s="5" t="n"/>
      <c r="D3" s="6">
        <f>MATCH(B3,予算!$C$4:$N$4,0)</f>
        <v/>
      </c>
    </row>
    <row r="4">
      <c r="C4" s="7">
        <f>B3&amp;"(当月)"</f>
        <v/>
      </c>
      <c r="D4" s="5" t="n"/>
      <c r="E4" s="5" t="n"/>
      <c r="F4" s="5" t="n"/>
      <c r="H4" s="7" t="inlineStr">
        <is>
          <t>累計(期首から)</t>
        </is>
      </c>
      <c r="I4" s="5" t="n"/>
      <c r="J4" s="5" t="n"/>
      <c r="K4" s="5" t="n"/>
    </row>
    <row r="5">
      <c r="A5" s="8" t="inlineStr">
        <is>
          <t>科目</t>
        </is>
      </c>
      <c r="B5" s="8" t="inlineStr">
        <is>
          <t>区分</t>
        </is>
      </c>
      <c r="C5" s="8" t="inlineStr">
        <is>
          <t>予算</t>
        </is>
      </c>
      <c r="D5" s="8" t="inlineStr">
        <is>
          <t>実績</t>
        </is>
      </c>
      <c r="E5" s="8" t="inlineStr">
        <is>
          <t>差異</t>
        </is>
      </c>
      <c r="F5" s="8" t="inlineStr">
        <is>
          <t>達成率</t>
        </is>
      </c>
      <c r="H5" s="8" t="inlineStr">
        <is>
          <t>予算</t>
        </is>
      </c>
      <c r="I5" s="8" t="inlineStr">
        <is>
          <t>実績</t>
        </is>
      </c>
      <c r="J5" s="8" t="inlineStr">
        <is>
          <t>差異</t>
        </is>
      </c>
      <c r="K5" s="8" t="inlineStr">
        <is>
          <t>達成率</t>
        </is>
      </c>
    </row>
    <row r="6" ht="19" customHeight="1">
      <c r="A6" s="9">
        <f>予算!A5</f>
        <v/>
      </c>
      <c r="B6" s="10">
        <f>IF(予算!B5="","",予算!B5)</f>
        <v/>
      </c>
      <c r="C6" s="11">
        <f>IFERROR(INDEX(予算!$C5:$N5,$D$3),"")</f>
        <v/>
      </c>
      <c r="D6" s="11">
        <f>IFERROR(INDEX(実績!$C5:$N5,$D$3),"")</f>
        <v/>
      </c>
      <c r="E6" s="12">
        <f>IF(OR(C6="",D6=""),"",D6-C6)</f>
        <v/>
      </c>
      <c r="F6" s="13">
        <f>IF(OR(N(C6)=0,D6=""),"",D6/C6)</f>
        <v/>
      </c>
      <c r="H6" s="14">
        <f>SUMPRODUCT((COLUMN(予算!$C5:$N5)-COLUMN(予算!$C5)+1&lt;=$D$3)*N(+予算!$C5:$N5))</f>
        <v/>
      </c>
      <c r="I6" s="14">
        <f>SUMPRODUCT((COLUMN(実績!$C5:$N5)-COLUMN(実績!$C5)+1&lt;=$D$3)*N(+実績!$C5:$N5))</f>
        <v/>
      </c>
      <c r="J6" s="12">
        <f>IF(OR(H6="",I6=""),"",I6-H6)</f>
        <v/>
      </c>
      <c r="K6" s="13">
        <f>IF(OR(N(H6)=0,I6=""),"",I6/H6)</f>
        <v/>
      </c>
    </row>
    <row r="7" ht="19" customHeight="1">
      <c r="A7" s="15">
        <f>予算!A6</f>
        <v/>
      </c>
      <c r="B7" s="10">
        <f>IF(予算!B6="","",予算!B6)</f>
        <v/>
      </c>
      <c r="C7" s="11">
        <f>IFERROR(INDEX(予算!$C6:$N6,$D$3),"")</f>
        <v/>
      </c>
      <c r="D7" s="11">
        <f>IFERROR(INDEX(実績!$C6:$N6,$D$3),"")</f>
        <v/>
      </c>
      <c r="E7" s="12">
        <f>IF(OR(C7="",D7=""),"",D7-C7)</f>
        <v/>
      </c>
      <c r="F7" s="13">
        <f>IF(OR(N(C7)=0,D7=""),"",D7/C7)</f>
        <v/>
      </c>
      <c r="H7" s="14">
        <f>SUMPRODUCT((COLUMN(予算!$C6:$N6)-COLUMN(予算!$C6)+1&lt;=$D$3)*N(+予算!$C6:$N6))</f>
        <v/>
      </c>
      <c r="I7" s="14">
        <f>SUMPRODUCT((COLUMN(実績!$C6:$N6)-COLUMN(実績!$C6)+1&lt;=$D$3)*N(+実績!$C6:$N6))</f>
        <v/>
      </c>
      <c r="J7" s="12">
        <f>IF(OR(H7="",I7=""),"",I7-H7)</f>
        <v/>
      </c>
      <c r="K7" s="13">
        <f>IF(OR(N(H7)=0,I7=""),"",I7/H7)</f>
        <v/>
      </c>
    </row>
    <row r="8" ht="19" customHeight="1">
      <c r="A8" s="15">
        <f>予算!A7</f>
        <v/>
      </c>
      <c r="B8" s="10">
        <f>IF(予算!B7="","",予算!B7)</f>
        <v/>
      </c>
      <c r="C8" s="11">
        <f>IFERROR(INDEX(予算!$C7:$N7,$D$3),"")</f>
        <v/>
      </c>
      <c r="D8" s="11">
        <f>IFERROR(INDEX(実績!$C7:$N7,$D$3),"")</f>
        <v/>
      </c>
      <c r="E8" s="12">
        <f>IF(OR(C8="",D8=""),"",D8-C8)</f>
        <v/>
      </c>
      <c r="F8" s="13">
        <f>IF(OR(N(C8)=0,D8=""),"",D8/C8)</f>
        <v/>
      </c>
      <c r="H8" s="14">
        <f>SUMPRODUCT((COLUMN(予算!$C7:$N7)-COLUMN(予算!$C7)+1&lt;=$D$3)*N(+予算!$C7:$N7))</f>
        <v/>
      </c>
      <c r="I8" s="14">
        <f>SUMPRODUCT((COLUMN(実績!$C7:$N7)-COLUMN(実績!$C7)+1&lt;=$D$3)*N(+実績!$C7:$N7))</f>
        <v/>
      </c>
      <c r="J8" s="12">
        <f>IF(OR(H8="",I8=""),"",I8-H8)</f>
        <v/>
      </c>
      <c r="K8" s="13">
        <f>IF(OR(N(H8)=0,I8=""),"",I8/H8)</f>
        <v/>
      </c>
    </row>
    <row r="9" ht="19" customHeight="1">
      <c r="A9" s="15">
        <f>予算!A8</f>
        <v/>
      </c>
      <c r="B9" s="10">
        <f>IF(予算!B8="","",予算!B8)</f>
        <v/>
      </c>
      <c r="C9" s="11">
        <f>IFERROR(INDEX(予算!$C8:$N8,$D$3),"")</f>
        <v/>
      </c>
      <c r="D9" s="11">
        <f>IFERROR(INDEX(実績!$C8:$N8,$D$3),"")</f>
        <v/>
      </c>
      <c r="E9" s="12">
        <f>IF(OR(C9="",D9=""),"",D9-C9)</f>
        <v/>
      </c>
      <c r="F9" s="13">
        <f>IF(OR(N(C9)=0,D9=""),"",D9/C9)</f>
        <v/>
      </c>
      <c r="H9" s="14">
        <f>SUMPRODUCT((COLUMN(予算!$C8:$N8)-COLUMN(予算!$C8)+1&lt;=$D$3)*N(+予算!$C8:$N8))</f>
        <v/>
      </c>
      <c r="I9" s="14">
        <f>SUMPRODUCT((COLUMN(実績!$C8:$N8)-COLUMN(実績!$C8)+1&lt;=$D$3)*N(+実績!$C8:$N8))</f>
        <v/>
      </c>
      <c r="J9" s="12">
        <f>IF(OR(H9="",I9=""),"",I9-H9)</f>
        <v/>
      </c>
      <c r="K9" s="13">
        <f>IF(OR(N(H9)=0,I9=""),"",I9/H9)</f>
        <v/>
      </c>
    </row>
    <row r="10" ht="19" customHeight="1">
      <c r="A10" s="15">
        <f>予算!A9</f>
        <v/>
      </c>
      <c r="B10" s="10">
        <f>IF(予算!B9="","",予算!B9)</f>
        <v/>
      </c>
      <c r="C10" s="11">
        <f>IFERROR(INDEX(予算!$C9:$N9,$D$3),"")</f>
        <v/>
      </c>
      <c r="D10" s="11">
        <f>IFERROR(INDEX(実績!$C9:$N9,$D$3),"")</f>
        <v/>
      </c>
      <c r="E10" s="12">
        <f>IF(OR(C10="",D10=""),"",D10-C10)</f>
        <v/>
      </c>
      <c r="F10" s="13">
        <f>IF(OR(N(C10)=0,D10=""),"",D10/C10)</f>
        <v/>
      </c>
      <c r="H10" s="14">
        <f>SUMPRODUCT((COLUMN(予算!$C9:$N9)-COLUMN(予算!$C9)+1&lt;=$D$3)*N(+予算!$C9:$N9))</f>
        <v/>
      </c>
      <c r="I10" s="14">
        <f>SUMPRODUCT((COLUMN(実績!$C9:$N9)-COLUMN(実績!$C9)+1&lt;=$D$3)*N(+実績!$C9:$N9))</f>
        <v/>
      </c>
      <c r="J10" s="12">
        <f>IF(OR(H10="",I10=""),"",I10-H10)</f>
        <v/>
      </c>
      <c r="K10" s="13">
        <f>IF(OR(N(H10)=0,I10=""),"",I10/H10)</f>
        <v/>
      </c>
    </row>
    <row r="11" ht="19" customHeight="1">
      <c r="A11" s="15">
        <f>予算!A10</f>
        <v/>
      </c>
      <c r="B11" s="10">
        <f>IF(予算!B10="","",予算!B10)</f>
        <v/>
      </c>
      <c r="C11" s="11">
        <f>IFERROR(INDEX(予算!$C10:$N10,$D$3),"")</f>
        <v/>
      </c>
      <c r="D11" s="11">
        <f>IFERROR(INDEX(実績!$C10:$N10,$D$3),"")</f>
        <v/>
      </c>
      <c r="E11" s="12">
        <f>IF(OR(C11="",D11=""),"",D11-C11)</f>
        <v/>
      </c>
      <c r="F11" s="13">
        <f>IF(OR(N(C11)=0,D11=""),"",D11/C11)</f>
        <v/>
      </c>
      <c r="H11" s="14">
        <f>SUMPRODUCT((COLUMN(予算!$C10:$N10)-COLUMN(予算!$C10)+1&lt;=$D$3)*N(+予算!$C10:$N10))</f>
        <v/>
      </c>
      <c r="I11" s="14">
        <f>SUMPRODUCT((COLUMN(実績!$C10:$N10)-COLUMN(実績!$C10)+1&lt;=$D$3)*N(+実績!$C10:$N10))</f>
        <v/>
      </c>
      <c r="J11" s="12">
        <f>IF(OR(H11="",I11=""),"",I11-H11)</f>
        <v/>
      </c>
      <c r="K11" s="13">
        <f>IF(OR(N(H11)=0,I11=""),"",I11/H11)</f>
        <v/>
      </c>
    </row>
    <row r="12" ht="19" customHeight="1">
      <c r="A12" s="15">
        <f>予算!A11</f>
        <v/>
      </c>
      <c r="B12" s="10">
        <f>IF(予算!B11="","",予算!B11)</f>
        <v/>
      </c>
      <c r="C12" s="11">
        <f>IFERROR(INDEX(予算!$C11:$N11,$D$3),"")</f>
        <v/>
      </c>
      <c r="D12" s="11">
        <f>IFERROR(INDEX(実績!$C11:$N11,$D$3),"")</f>
        <v/>
      </c>
      <c r="E12" s="12">
        <f>IF(OR(C12="",D12=""),"",D12-C12)</f>
        <v/>
      </c>
      <c r="F12" s="13">
        <f>IF(OR(N(C12)=0,D12=""),"",D12/C12)</f>
        <v/>
      </c>
      <c r="H12" s="14">
        <f>SUMPRODUCT((COLUMN(予算!$C11:$N11)-COLUMN(予算!$C11)+1&lt;=$D$3)*N(+予算!$C11:$N11))</f>
        <v/>
      </c>
      <c r="I12" s="14">
        <f>SUMPRODUCT((COLUMN(実績!$C11:$N11)-COLUMN(実績!$C11)+1&lt;=$D$3)*N(+実績!$C11:$N11))</f>
        <v/>
      </c>
      <c r="J12" s="12">
        <f>IF(OR(H12="",I12=""),"",I12-H12)</f>
        <v/>
      </c>
      <c r="K12" s="13">
        <f>IF(OR(N(H12)=0,I12=""),"",I12/H12)</f>
        <v/>
      </c>
    </row>
    <row r="13" ht="19" customHeight="1">
      <c r="A13" s="15">
        <f>予算!A12</f>
        <v/>
      </c>
      <c r="B13" s="10">
        <f>IF(予算!B12="","",予算!B12)</f>
        <v/>
      </c>
      <c r="C13" s="11">
        <f>IFERROR(INDEX(予算!$C12:$N12,$D$3),"")</f>
        <v/>
      </c>
      <c r="D13" s="11">
        <f>IFERROR(INDEX(実績!$C12:$N12,$D$3),"")</f>
        <v/>
      </c>
      <c r="E13" s="12">
        <f>IF(OR(C13="",D13=""),"",D13-C13)</f>
        <v/>
      </c>
      <c r="F13" s="13">
        <f>IF(OR(N(C13)=0,D13=""),"",D13/C13)</f>
        <v/>
      </c>
      <c r="H13" s="14">
        <f>SUMPRODUCT((COLUMN(予算!$C12:$N12)-COLUMN(予算!$C12)+1&lt;=$D$3)*N(+予算!$C12:$N12))</f>
        <v/>
      </c>
      <c r="I13" s="14">
        <f>SUMPRODUCT((COLUMN(実績!$C12:$N12)-COLUMN(実績!$C12)+1&lt;=$D$3)*N(+実績!$C12:$N12))</f>
        <v/>
      </c>
      <c r="J13" s="12">
        <f>IF(OR(H13="",I13=""),"",I13-H13)</f>
        <v/>
      </c>
      <c r="K13" s="13">
        <f>IF(OR(N(H13)=0,I13=""),"",I13/H13)</f>
        <v/>
      </c>
    </row>
    <row r="14" ht="19" customHeight="1">
      <c r="A14" s="15">
        <f>予算!A13</f>
        <v/>
      </c>
      <c r="B14" s="10">
        <f>IF(予算!B13="","",予算!B13)</f>
        <v/>
      </c>
      <c r="C14" s="11">
        <f>IFERROR(INDEX(予算!$C13:$N13,$D$3),"")</f>
        <v/>
      </c>
      <c r="D14" s="11">
        <f>IFERROR(INDEX(実績!$C13:$N13,$D$3),"")</f>
        <v/>
      </c>
      <c r="E14" s="12">
        <f>IF(OR(C14="",D14=""),"",D14-C14)</f>
        <v/>
      </c>
      <c r="F14" s="13">
        <f>IF(OR(N(C14)=0,D14=""),"",D14/C14)</f>
        <v/>
      </c>
      <c r="H14" s="14">
        <f>SUMPRODUCT((COLUMN(予算!$C13:$N13)-COLUMN(予算!$C13)+1&lt;=$D$3)*N(+予算!$C13:$N13))</f>
        <v/>
      </c>
      <c r="I14" s="14">
        <f>SUMPRODUCT((COLUMN(実績!$C13:$N13)-COLUMN(実績!$C13)+1&lt;=$D$3)*N(+実績!$C13:$N13))</f>
        <v/>
      </c>
      <c r="J14" s="12">
        <f>IF(OR(H14="",I14=""),"",I14-H14)</f>
        <v/>
      </c>
      <c r="K14" s="13">
        <f>IF(OR(N(H14)=0,I14=""),"",I14/H14)</f>
        <v/>
      </c>
    </row>
    <row r="15" ht="19" customHeight="1">
      <c r="A15" s="15">
        <f>予算!A14</f>
        <v/>
      </c>
      <c r="B15" s="10">
        <f>IF(予算!B14="","",予算!B14)</f>
        <v/>
      </c>
      <c r="C15" s="11">
        <f>IFERROR(INDEX(予算!$C14:$N14,$D$3),"")</f>
        <v/>
      </c>
      <c r="D15" s="11">
        <f>IFERROR(INDEX(実績!$C14:$N14,$D$3),"")</f>
        <v/>
      </c>
      <c r="E15" s="12">
        <f>IF(OR(C15="",D15=""),"",D15-C15)</f>
        <v/>
      </c>
      <c r="F15" s="13">
        <f>IF(OR(N(C15)=0,D15=""),"",D15/C15)</f>
        <v/>
      </c>
      <c r="H15" s="14">
        <f>SUMPRODUCT((COLUMN(予算!$C14:$N14)-COLUMN(予算!$C14)+1&lt;=$D$3)*N(+予算!$C14:$N14))</f>
        <v/>
      </c>
      <c r="I15" s="14">
        <f>SUMPRODUCT((COLUMN(実績!$C14:$N14)-COLUMN(実績!$C14)+1&lt;=$D$3)*N(+実績!$C14:$N14))</f>
        <v/>
      </c>
      <c r="J15" s="12">
        <f>IF(OR(H15="",I15=""),"",I15-H15)</f>
        <v/>
      </c>
      <c r="K15" s="13">
        <f>IF(OR(N(H15)=0,I15=""),"",I15/H15)</f>
        <v/>
      </c>
    </row>
    <row r="16" ht="19" customHeight="1">
      <c r="A16" s="15">
        <f>予算!A15</f>
        <v/>
      </c>
      <c r="B16" s="10">
        <f>IF(予算!B15="","",予算!B15)</f>
        <v/>
      </c>
      <c r="C16" s="11">
        <f>IFERROR(INDEX(予算!$C15:$N15,$D$3),"")</f>
        <v/>
      </c>
      <c r="D16" s="11">
        <f>IFERROR(INDEX(実績!$C15:$N15,$D$3),"")</f>
        <v/>
      </c>
      <c r="E16" s="12">
        <f>IF(OR(C16="",D16=""),"",D16-C16)</f>
        <v/>
      </c>
      <c r="F16" s="13">
        <f>IF(OR(N(C16)=0,D16=""),"",D16/C16)</f>
        <v/>
      </c>
      <c r="H16" s="14">
        <f>SUMPRODUCT((COLUMN(予算!$C15:$N15)-COLUMN(予算!$C15)+1&lt;=$D$3)*N(+予算!$C15:$N15))</f>
        <v/>
      </c>
      <c r="I16" s="14">
        <f>SUMPRODUCT((COLUMN(実績!$C15:$N15)-COLUMN(実績!$C15)+1&lt;=$D$3)*N(+実績!$C15:$N15))</f>
        <v/>
      </c>
      <c r="J16" s="12">
        <f>IF(OR(H16="",I16=""),"",I16-H16)</f>
        <v/>
      </c>
      <c r="K16" s="13">
        <f>IF(OR(N(H16)=0,I16=""),"",I16/H16)</f>
        <v/>
      </c>
    </row>
    <row r="17" ht="19" customHeight="1">
      <c r="A17" s="16">
        <f>予算!A16</f>
        <v/>
      </c>
      <c r="B17" s="17" t="inlineStr"/>
      <c r="C17" s="18">
        <f>IFERROR(INDEX(予算!$C16:$N16,$D$3),"")</f>
        <v/>
      </c>
      <c r="D17" s="18">
        <f>IFERROR(INDEX(実績!$C16:$N16,$D$3),"")</f>
        <v/>
      </c>
      <c r="E17" s="12">
        <f>IF(OR(C17="",D17=""),"",D17-C17)</f>
        <v/>
      </c>
      <c r="F17" s="13">
        <f>IF(OR(N(C17)=0,D17=""),"",D17/C17)</f>
        <v/>
      </c>
      <c r="H17" s="19">
        <f>SUMPRODUCT((COLUMN(予算!$C16:$N16)-COLUMN(予算!$C16)+1&lt;=$D$3)*N(+予算!$C16:$N16))</f>
        <v/>
      </c>
      <c r="I17" s="19">
        <f>SUMPRODUCT((COLUMN(実績!$C16:$N16)-COLUMN(実績!$C16)+1&lt;=$D$3)*N(+実績!$C16:$N16))</f>
        <v/>
      </c>
      <c r="J17" s="12">
        <f>IF(OR(H17="",I17=""),"",I17-H17)</f>
        <v/>
      </c>
      <c r="K17" s="13">
        <f>IF(OR(N(H17)=0,I17=""),"",I17/H17)</f>
        <v/>
      </c>
    </row>
    <row r="18" ht="19" customHeight="1">
      <c r="A18" s="16">
        <f>予算!A17</f>
        <v/>
      </c>
      <c r="B18" s="17" t="inlineStr"/>
      <c r="C18" s="18">
        <f>IFERROR(INDEX(予算!$C17:$N17,$D$3),"")</f>
        <v/>
      </c>
      <c r="D18" s="18">
        <f>IFERROR(INDEX(実績!$C17:$N17,$D$3),"")</f>
        <v/>
      </c>
      <c r="E18" s="12">
        <f>IF(OR(C18="",D18=""),"",D18-C18)</f>
        <v/>
      </c>
      <c r="F18" s="13">
        <f>IF(OR(N(C18)=0,D18=""),"",D18/C18)</f>
        <v/>
      </c>
      <c r="H18" s="19">
        <f>SUMPRODUCT((COLUMN(予算!$C17:$N17)-COLUMN(予算!$C17)+1&lt;=$D$3)*N(+予算!$C17:$N17))</f>
        <v/>
      </c>
      <c r="I18" s="19">
        <f>SUMPRODUCT((COLUMN(実績!$C17:$N17)-COLUMN(実績!$C17)+1&lt;=$D$3)*N(+実績!$C17:$N17))</f>
        <v/>
      </c>
      <c r="J18" s="12">
        <f>IF(OR(H18="",I18=""),"",I18-H18)</f>
        <v/>
      </c>
      <c r="K18" s="13">
        <f>IF(OR(N(H18)=0,I18=""),"",I18/H18)</f>
        <v/>
      </c>
    </row>
    <row r="20">
      <c r="A20" s="2" t="inlineStr">
        <is>
          <t>※差異=実績−予算。達成率=実績÷予算(費用は予算をどれだけ使ったか)。累計は、実績が入っていない月を0として計算します。</t>
        </is>
      </c>
    </row>
  </sheetData>
  <mergeCells count="4">
    <mergeCell ref="C4:F4"/>
    <mergeCell ref="B3:C3"/>
    <mergeCell ref="A1:E1"/>
    <mergeCell ref="H4:K4"/>
  </mergeCells>
  <conditionalFormatting sqref="E6:E18">
    <cfRule type="expression" priority="1" dxfId="0">
      <formula>AND(ISNUMBER(E6),OR(AND(OR($A6="利益",$B6="収入"),E6&lt;0),AND(OR($A6="費用の合計",$B6="費用"),E6&gt;0)))</formula>
    </cfRule>
  </conditionalFormatting>
  <conditionalFormatting sqref="J6:J18">
    <cfRule type="expression" priority="2" dxfId="0">
      <formula>AND(ISNUMBER(J6),OR(AND(OR($A6="利益",$B6="収入"),J6&lt;0),AND(OR($A6="費用の合計",$B6="費用"),J6&gt;0)))</formula>
    </cfRule>
  </conditionalFormatting>
  <dataValidations count="1">
    <dataValidation sqref="B3" showDropDown="0" showInputMessage="0" showErrorMessage="0" allowBlank="0" type="list">
      <formula1>"4月,5月,6月,7月,8月,9月,10月,11月,12月,1月,2月,3月"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1" t="inlineStr">
        <is>
          <t>予算(月別)</t>
        </is>
      </c>
    </row>
    <row r="2">
      <c r="A2" s="2" t="inlineStr">
        <is>
          <t>1年分の予算を科目ごと・月ごとに入れます。科目は書き換えてかまいません(区分は「収入」か「費用」を選ぶ)。</t>
        </is>
      </c>
    </row>
    <row r="4">
      <c r="A4" s="8" t="inlineStr">
        <is>
          <t>科目</t>
        </is>
      </c>
      <c r="B4" s="8" t="inlineStr">
        <is>
          <t>区分</t>
        </is>
      </c>
      <c r="C4" s="8" t="inlineStr">
        <is>
          <t>4月</t>
        </is>
      </c>
      <c r="D4" s="8" t="inlineStr">
        <is>
          <t>5月</t>
        </is>
      </c>
      <c r="E4" s="8" t="inlineStr">
        <is>
          <t>6月</t>
        </is>
      </c>
      <c r="F4" s="8" t="inlineStr">
        <is>
          <t>7月</t>
        </is>
      </c>
      <c r="G4" s="8" t="inlineStr">
        <is>
          <t>8月</t>
        </is>
      </c>
      <c r="H4" s="8" t="inlineStr">
        <is>
          <t>9月</t>
        </is>
      </c>
      <c r="I4" s="8" t="inlineStr">
        <is>
          <t>10月</t>
        </is>
      </c>
      <c r="J4" s="8" t="inlineStr">
        <is>
          <t>11月</t>
        </is>
      </c>
      <c r="K4" s="8" t="inlineStr">
        <is>
          <t>12月</t>
        </is>
      </c>
      <c r="L4" s="8" t="inlineStr">
        <is>
          <t>1月</t>
        </is>
      </c>
      <c r="M4" s="8" t="inlineStr">
        <is>
          <t>2月</t>
        </is>
      </c>
      <c r="N4" s="8" t="inlineStr">
        <is>
          <t>3月</t>
        </is>
      </c>
      <c r="O4" s="20" t="inlineStr">
        <is>
          <t>年間合計</t>
        </is>
      </c>
    </row>
    <row r="5" ht="18" customHeight="1">
      <c r="A5" s="21" t="inlineStr">
        <is>
          <t>売上高</t>
        </is>
      </c>
      <c r="B5" s="22" t="inlineStr">
        <is>
          <t>収入</t>
        </is>
      </c>
      <c r="C5" s="23" t="n">
        <v>2500000</v>
      </c>
      <c r="D5" s="23" t="n">
        <v>2620000</v>
      </c>
      <c r="E5" s="23" t="n">
        <v>2380000</v>
      </c>
      <c r="F5" s="23" t="n">
        <v>2750000</v>
      </c>
      <c r="G5" s="23" t="n">
        <v>2250000</v>
      </c>
      <c r="H5" s="23" t="n">
        <v>2500000</v>
      </c>
      <c r="I5" s="23" t="n">
        <v>2500000</v>
      </c>
      <c r="J5" s="23" t="n">
        <v>2620000</v>
      </c>
      <c r="K5" s="23" t="n">
        <v>3250000</v>
      </c>
      <c r="L5" s="23" t="n">
        <v>2120000</v>
      </c>
      <c r="M5" s="23" t="n">
        <v>2250000</v>
      </c>
      <c r="N5" s="23" t="n">
        <v>2750000</v>
      </c>
      <c r="O5" s="24">
        <f>SUM(C5:N5)</f>
        <v/>
      </c>
    </row>
    <row r="6" ht="18" customHeight="1">
      <c r="A6" s="25" t="inlineStr">
        <is>
          <t>仕入</t>
        </is>
      </c>
      <c r="B6" s="22" t="inlineStr">
        <is>
          <t>費用</t>
        </is>
      </c>
      <c r="C6" s="23" t="n">
        <v>1000000</v>
      </c>
      <c r="D6" s="23" t="n">
        <v>1050000</v>
      </c>
      <c r="E6" s="23" t="n">
        <v>950000</v>
      </c>
      <c r="F6" s="23" t="n">
        <v>1100000</v>
      </c>
      <c r="G6" s="23" t="n">
        <v>900000</v>
      </c>
      <c r="H6" s="23" t="n">
        <v>1000000</v>
      </c>
      <c r="I6" s="23" t="n">
        <v>1000000</v>
      </c>
      <c r="J6" s="23" t="n">
        <v>1050000</v>
      </c>
      <c r="K6" s="23" t="n">
        <v>1300000</v>
      </c>
      <c r="L6" s="23" t="n">
        <v>850000</v>
      </c>
      <c r="M6" s="23" t="n">
        <v>900000</v>
      </c>
      <c r="N6" s="23" t="n">
        <v>1100000</v>
      </c>
      <c r="O6" s="24">
        <f>SUM(C6:N6)</f>
        <v/>
      </c>
    </row>
    <row r="7" ht="18" customHeight="1">
      <c r="A7" s="25" t="inlineStr">
        <is>
          <t>給料・賞与</t>
        </is>
      </c>
      <c r="B7" s="22" t="inlineStr">
        <is>
          <t>費用</t>
        </is>
      </c>
      <c r="C7" s="23" t="n">
        <v>600000</v>
      </c>
      <c r="D7" s="23" t="n">
        <v>600000</v>
      </c>
      <c r="E7" s="23" t="n">
        <v>600000</v>
      </c>
      <c r="F7" s="23" t="n">
        <v>600000</v>
      </c>
      <c r="G7" s="23" t="n">
        <v>600000</v>
      </c>
      <c r="H7" s="23" t="n">
        <v>600000</v>
      </c>
      <c r="I7" s="23" t="n">
        <v>600000</v>
      </c>
      <c r="J7" s="23" t="n">
        <v>600000</v>
      </c>
      <c r="K7" s="23" t="n">
        <v>600000</v>
      </c>
      <c r="L7" s="23" t="n">
        <v>600000</v>
      </c>
      <c r="M7" s="23" t="n">
        <v>600000</v>
      </c>
      <c r="N7" s="23" t="n">
        <v>600000</v>
      </c>
      <c r="O7" s="24">
        <f>SUM(C7:N7)</f>
        <v/>
      </c>
    </row>
    <row r="8" ht="18" customHeight="1">
      <c r="A8" s="25" t="inlineStr">
        <is>
          <t>法定福利費</t>
        </is>
      </c>
      <c r="B8" s="22" t="inlineStr">
        <is>
          <t>費用</t>
        </is>
      </c>
      <c r="C8" s="23" t="n">
        <v>90000</v>
      </c>
      <c r="D8" s="23" t="n">
        <v>90000</v>
      </c>
      <c r="E8" s="23" t="n">
        <v>90000</v>
      </c>
      <c r="F8" s="23" t="n">
        <v>90000</v>
      </c>
      <c r="G8" s="23" t="n">
        <v>90000</v>
      </c>
      <c r="H8" s="23" t="n">
        <v>90000</v>
      </c>
      <c r="I8" s="23" t="n">
        <v>90000</v>
      </c>
      <c r="J8" s="23" t="n">
        <v>90000</v>
      </c>
      <c r="K8" s="23" t="n">
        <v>90000</v>
      </c>
      <c r="L8" s="23" t="n">
        <v>90000</v>
      </c>
      <c r="M8" s="23" t="n">
        <v>90000</v>
      </c>
      <c r="N8" s="23" t="n">
        <v>90000</v>
      </c>
      <c r="O8" s="24">
        <f>SUM(C8:N8)</f>
        <v/>
      </c>
    </row>
    <row r="9" ht="18" customHeight="1">
      <c r="A9" s="25" t="inlineStr">
        <is>
          <t>地代家賃</t>
        </is>
      </c>
      <c r="B9" s="22" t="inlineStr">
        <is>
          <t>費用</t>
        </is>
      </c>
      <c r="C9" s="23" t="n">
        <v>200000</v>
      </c>
      <c r="D9" s="23" t="n">
        <v>200000</v>
      </c>
      <c r="E9" s="23" t="n">
        <v>200000</v>
      </c>
      <c r="F9" s="23" t="n">
        <v>200000</v>
      </c>
      <c r="G9" s="23" t="n">
        <v>200000</v>
      </c>
      <c r="H9" s="23" t="n">
        <v>200000</v>
      </c>
      <c r="I9" s="23" t="n">
        <v>200000</v>
      </c>
      <c r="J9" s="23" t="n">
        <v>200000</v>
      </c>
      <c r="K9" s="23" t="n">
        <v>200000</v>
      </c>
      <c r="L9" s="23" t="n">
        <v>200000</v>
      </c>
      <c r="M9" s="23" t="n">
        <v>200000</v>
      </c>
      <c r="N9" s="23" t="n">
        <v>200000</v>
      </c>
      <c r="O9" s="24">
        <f>SUM(C9:N9)</f>
        <v/>
      </c>
    </row>
    <row r="10" ht="18" customHeight="1">
      <c r="A10" s="25" t="inlineStr">
        <is>
          <t>広告宣伝費</t>
        </is>
      </c>
      <c r="B10" s="22" t="inlineStr">
        <is>
          <t>費用</t>
        </is>
      </c>
      <c r="C10" s="23" t="n">
        <v>80000</v>
      </c>
      <c r="D10" s="23" t="n">
        <v>80000</v>
      </c>
      <c r="E10" s="23" t="n">
        <v>80000</v>
      </c>
      <c r="F10" s="23" t="n">
        <v>80000</v>
      </c>
      <c r="G10" s="23" t="n">
        <v>80000</v>
      </c>
      <c r="H10" s="23" t="n">
        <v>80000</v>
      </c>
      <c r="I10" s="23" t="n">
        <v>80000</v>
      </c>
      <c r="J10" s="23" t="n">
        <v>80000</v>
      </c>
      <c r="K10" s="23" t="n">
        <v>80000</v>
      </c>
      <c r="L10" s="23" t="n">
        <v>80000</v>
      </c>
      <c r="M10" s="23" t="n">
        <v>80000</v>
      </c>
      <c r="N10" s="23" t="n">
        <v>80000</v>
      </c>
      <c r="O10" s="24">
        <f>SUM(C10:N10)</f>
        <v/>
      </c>
    </row>
    <row r="11" ht="18" customHeight="1">
      <c r="A11" s="25" t="inlineStr">
        <is>
          <t>水道光熱費</t>
        </is>
      </c>
      <c r="B11" s="22" t="inlineStr">
        <is>
          <t>費用</t>
        </is>
      </c>
      <c r="C11" s="23" t="n">
        <v>40000</v>
      </c>
      <c r="D11" s="23" t="n">
        <v>40000</v>
      </c>
      <c r="E11" s="23" t="n">
        <v>40000</v>
      </c>
      <c r="F11" s="23" t="n">
        <v>40000</v>
      </c>
      <c r="G11" s="23" t="n">
        <v>40000</v>
      </c>
      <c r="H11" s="23" t="n">
        <v>40000</v>
      </c>
      <c r="I11" s="23" t="n">
        <v>40000</v>
      </c>
      <c r="J11" s="23" t="n">
        <v>40000</v>
      </c>
      <c r="K11" s="23" t="n">
        <v>40000</v>
      </c>
      <c r="L11" s="23" t="n">
        <v>40000</v>
      </c>
      <c r="M11" s="23" t="n">
        <v>40000</v>
      </c>
      <c r="N11" s="23" t="n">
        <v>40000</v>
      </c>
      <c r="O11" s="24">
        <f>SUM(C11:N11)</f>
        <v/>
      </c>
    </row>
    <row r="12" ht="18" customHeight="1">
      <c r="A12" s="25" t="inlineStr">
        <is>
          <t>通信費</t>
        </is>
      </c>
      <c r="B12" s="22" t="inlineStr">
        <is>
          <t>費用</t>
        </is>
      </c>
      <c r="C12" s="23" t="n">
        <v>25000</v>
      </c>
      <c r="D12" s="23" t="n">
        <v>25000</v>
      </c>
      <c r="E12" s="23" t="n">
        <v>25000</v>
      </c>
      <c r="F12" s="23" t="n">
        <v>25000</v>
      </c>
      <c r="G12" s="23" t="n">
        <v>25000</v>
      </c>
      <c r="H12" s="23" t="n">
        <v>25000</v>
      </c>
      <c r="I12" s="23" t="n">
        <v>25000</v>
      </c>
      <c r="J12" s="23" t="n">
        <v>25000</v>
      </c>
      <c r="K12" s="23" t="n">
        <v>25000</v>
      </c>
      <c r="L12" s="23" t="n">
        <v>25000</v>
      </c>
      <c r="M12" s="23" t="n">
        <v>25000</v>
      </c>
      <c r="N12" s="23" t="n">
        <v>25000</v>
      </c>
      <c r="O12" s="24">
        <f>SUM(C12:N12)</f>
        <v/>
      </c>
    </row>
    <row r="13" ht="18" customHeight="1">
      <c r="A13" s="25" t="inlineStr">
        <is>
          <t>旅費交通費</t>
        </is>
      </c>
      <c r="B13" s="22" t="inlineStr">
        <is>
          <t>費用</t>
        </is>
      </c>
      <c r="C13" s="23" t="n">
        <v>30000</v>
      </c>
      <c r="D13" s="23" t="n">
        <v>30000</v>
      </c>
      <c r="E13" s="23" t="n">
        <v>30000</v>
      </c>
      <c r="F13" s="23" t="n">
        <v>30000</v>
      </c>
      <c r="G13" s="23" t="n">
        <v>30000</v>
      </c>
      <c r="H13" s="23" t="n">
        <v>30000</v>
      </c>
      <c r="I13" s="23" t="n">
        <v>30000</v>
      </c>
      <c r="J13" s="23" t="n">
        <v>30000</v>
      </c>
      <c r="K13" s="23" t="n">
        <v>30000</v>
      </c>
      <c r="L13" s="23" t="n">
        <v>30000</v>
      </c>
      <c r="M13" s="23" t="n">
        <v>30000</v>
      </c>
      <c r="N13" s="23" t="n">
        <v>30000</v>
      </c>
      <c r="O13" s="24">
        <f>SUM(C13:N13)</f>
        <v/>
      </c>
    </row>
    <row r="14" ht="18" customHeight="1">
      <c r="A14" s="25" t="inlineStr">
        <is>
          <t>消耗品費</t>
        </is>
      </c>
      <c r="B14" s="22" t="inlineStr">
        <is>
          <t>費用</t>
        </is>
      </c>
      <c r="C14" s="23" t="n">
        <v>20000</v>
      </c>
      <c r="D14" s="23" t="n">
        <v>20000</v>
      </c>
      <c r="E14" s="23" t="n">
        <v>20000</v>
      </c>
      <c r="F14" s="23" t="n">
        <v>20000</v>
      </c>
      <c r="G14" s="23" t="n">
        <v>20000</v>
      </c>
      <c r="H14" s="23" t="n">
        <v>20000</v>
      </c>
      <c r="I14" s="23" t="n">
        <v>20000</v>
      </c>
      <c r="J14" s="23" t="n">
        <v>20000</v>
      </c>
      <c r="K14" s="23" t="n">
        <v>20000</v>
      </c>
      <c r="L14" s="23" t="n">
        <v>20000</v>
      </c>
      <c r="M14" s="23" t="n">
        <v>20000</v>
      </c>
      <c r="N14" s="23" t="n">
        <v>20000</v>
      </c>
      <c r="O14" s="24">
        <f>SUM(C14:N14)</f>
        <v/>
      </c>
    </row>
    <row r="15" ht="18" customHeight="1">
      <c r="A15" s="25" t="inlineStr">
        <is>
          <t>その他の経費</t>
        </is>
      </c>
      <c r="B15" s="22" t="inlineStr">
        <is>
          <t>費用</t>
        </is>
      </c>
      <c r="C15" s="23" t="n">
        <v>50000</v>
      </c>
      <c r="D15" s="23" t="n">
        <v>50000</v>
      </c>
      <c r="E15" s="23" t="n">
        <v>50000</v>
      </c>
      <c r="F15" s="23" t="n">
        <v>50000</v>
      </c>
      <c r="G15" s="23" t="n">
        <v>50000</v>
      </c>
      <c r="H15" s="23" t="n">
        <v>50000</v>
      </c>
      <c r="I15" s="23" t="n">
        <v>50000</v>
      </c>
      <c r="J15" s="23" t="n">
        <v>50000</v>
      </c>
      <c r="K15" s="23" t="n">
        <v>50000</v>
      </c>
      <c r="L15" s="23" t="n">
        <v>50000</v>
      </c>
      <c r="M15" s="23" t="n">
        <v>50000</v>
      </c>
      <c r="N15" s="23" t="n">
        <v>50000</v>
      </c>
      <c r="O15" s="24">
        <f>SUM(C15:N15)</f>
        <v/>
      </c>
    </row>
    <row r="16" ht="20" customHeight="1">
      <c r="A16" s="16" t="inlineStr">
        <is>
          <t>費用の合計</t>
        </is>
      </c>
      <c r="B16" s="5" t="n"/>
      <c r="C16" s="26">
        <f>IF(COUNT(C5:C15)=0,"",SUMIF($B$5:$B$15,"費用",C$5:C$15))</f>
        <v/>
      </c>
      <c r="D16" s="26">
        <f>IF(COUNT(D5:D15)=0,"",SUMIF($B$5:$B$15,"費用",D$5:D$15))</f>
        <v/>
      </c>
      <c r="E16" s="26">
        <f>IF(COUNT(E5:E15)=0,"",SUMIF($B$5:$B$15,"費用",E$5:E$15))</f>
        <v/>
      </c>
      <c r="F16" s="26">
        <f>IF(COUNT(F5:F15)=0,"",SUMIF($B$5:$B$15,"費用",F$5:F$15))</f>
        <v/>
      </c>
      <c r="G16" s="26">
        <f>IF(COUNT(G5:G15)=0,"",SUMIF($B$5:$B$15,"費用",G$5:G$15))</f>
        <v/>
      </c>
      <c r="H16" s="26">
        <f>IF(COUNT(H5:H15)=0,"",SUMIF($B$5:$B$15,"費用",H$5:H$15))</f>
        <v/>
      </c>
      <c r="I16" s="26">
        <f>IF(COUNT(I5:I15)=0,"",SUMIF($B$5:$B$15,"費用",I$5:I$15))</f>
        <v/>
      </c>
      <c r="J16" s="26">
        <f>IF(COUNT(J5:J15)=0,"",SUMIF($B$5:$B$15,"費用",J$5:J$15))</f>
        <v/>
      </c>
      <c r="K16" s="26">
        <f>IF(COUNT(K5:K15)=0,"",SUMIF($B$5:$B$15,"費用",K$5:K$15))</f>
        <v/>
      </c>
      <c r="L16" s="26">
        <f>IF(COUNT(L5:L15)=0,"",SUMIF($B$5:$B$15,"費用",L$5:L$15))</f>
        <v/>
      </c>
      <c r="M16" s="26">
        <f>IF(COUNT(M5:M15)=0,"",SUMIF($B$5:$B$15,"費用",M$5:M$15))</f>
        <v/>
      </c>
      <c r="N16" s="26">
        <f>IF(COUNT(N5:N15)=0,"",SUMIF($B$5:$B$15,"費用",N$5:N$15))</f>
        <v/>
      </c>
      <c r="O16" s="26">
        <f>SUMIF($B$5:$B$15,"費用",O$5:O$15)</f>
        <v/>
      </c>
    </row>
    <row r="17" ht="20" customHeight="1">
      <c r="A17" s="16" t="inlineStr">
        <is>
          <t>利益</t>
        </is>
      </c>
      <c r="B17" s="5" t="n"/>
      <c r="C17" s="26">
        <f>IF(COUNT(C5:C15)=0,"",C5-C16)</f>
        <v/>
      </c>
      <c r="D17" s="26">
        <f>IF(COUNT(D5:D15)=0,"",D5-D16)</f>
        <v/>
      </c>
      <c r="E17" s="26">
        <f>IF(COUNT(E5:E15)=0,"",E5-E16)</f>
        <v/>
      </c>
      <c r="F17" s="26">
        <f>IF(COUNT(F5:F15)=0,"",F5-F16)</f>
        <v/>
      </c>
      <c r="G17" s="26">
        <f>IF(COUNT(G5:G15)=0,"",G5-G16)</f>
        <v/>
      </c>
      <c r="H17" s="26">
        <f>IF(COUNT(H5:H15)=0,"",H5-H16)</f>
        <v/>
      </c>
      <c r="I17" s="26">
        <f>IF(COUNT(I5:I15)=0,"",I5-I16)</f>
        <v/>
      </c>
      <c r="J17" s="26">
        <f>IF(COUNT(J5:J15)=0,"",J5-J16)</f>
        <v/>
      </c>
      <c r="K17" s="26">
        <f>IF(COUNT(K5:K15)=0,"",K5-K16)</f>
        <v/>
      </c>
      <c r="L17" s="26">
        <f>IF(COUNT(L5:L15)=0,"",L5-L16)</f>
        <v/>
      </c>
      <c r="M17" s="26">
        <f>IF(COUNT(M5:M15)=0,"",M5-M16)</f>
        <v/>
      </c>
      <c r="N17" s="26">
        <f>IF(COUNT(N5:N15)=0,"",N5-N16)</f>
        <v/>
      </c>
      <c r="O17" s="26">
        <f>O5-O16</f>
        <v/>
      </c>
    </row>
  </sheetData>
  <mergeCells count="3">
    <mergeCell ref="A16:B16"/>
    <mergeCell ref="A1:F1"/>
    <mergeCell ref="A17:B17"/>
  </mergeCells>
  <dataValidations count="1">
    <dataValidation sqref="B5:B15" showDropDown="0" showInputMessage="0" showErrorMessage="0" allowBlank="1" type="list">
      <formula1>"収入,費用"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1" t="inlineStr">
        <is>
          <t>実績(月別)</t>
        </is>
      </c>
    </row>
    <row r="2">
      <c r="A2" s="2" t="inlineStr">
        <is>
          <t>月が終わったら、実績を入れます。科目は「予算」シートと同じものが表示されます。</t>
        </is>
      </c>
    </row>
    <row r="4">
      <c r="A4" s="8" t="inlineStr">
        <is>
          <t>科目</t>
        </is>
      </c>
      <c r="B4" s="8" t="inlineStr">
        <is>
          <t>区分</t>
        </is>
      </c>
      <c r="C4" s="8" t="inlineStr">
        <is>
          <t>4月</t>
        </is>
      </c>
      <c r="D4" s="8" t="inlineStr">
        <is>
          <t>5月</t>
        </is>
      </c>
      <c r="E4" s="8" t="inlineStr">
        <is>
          <t>6月</t>
        </is>
      </c>
      <c r="F4" s="8" t="inlineStr">
        <is>
          <t>7月</t>
        </is>
      </c>
      <c r="G4" s="8" t="inlineStr">
        <is>
          <t>8月</t>
        </is>
      </c>
      <c r="H4" s="8" t="inlineStr">
        <is>
          <t>9月</t>
        </is>
      </c>
      <c r="I4" s="8" t="inlineStr">
        <is>
          <t>10月</t>
        </is>
      </c>
      <c r="J4" s="8" t="inlineStr">
        <is>
          <t>11月</t>
        </is>
      </c>
      <c r="K4" s="8" t="inlineStr">
        <is>
          <t>12月</t>
        </is>
      </c>
      <c r="L4" s="8" t="inlineStr">
        <is>
          <t>1月</t>
        </is>
      </c>
      <c r="M4" s="8" t="inlineStr">
        <is>
          <t>2月</t>
        </is>
      </c>
      <c r="N4" s="8" t="inlineStr">
        <is>
          <t>3月</t>
        </is>
      </c>
      <c r="O4" s="20" t="inlineStr">
        <is>
          <t>年間合計</t>
        </is>
      </c>
    </row>
    <row r="5" ht="18" customHeight="1">
      <c r="A5" s="27">
        <f>予算!A5</f>
        <v/>
      </c>
      <c r="B5" s="28">
        <f>予算!B5</f>
        <v/>
      </c>
      <c r="C5" s="23" t="n">
        <v>2396000</v>
      </c>
      <c r="D5" s="23" t="n">
        <v>2429000</v>
      </c>
      <c r="E5" s="23" t="n">
        <v>2421000</v>
      </c>
      <c r="F5" s="23" t="n">
        <v>2511000</v>
      </c>
      <c r="G5" s="23" t="n">
        <v>1935000</v>
      </c>
      <c r="H5" s="23" t="n">
        <v>2415000</v>
      </c>
      <c r="I5" s="23" t="n"/>
      <c r="J5" s="23" t="n"/>
      <c r="K5" s="23" t="n"/>
      <c r="L5" s="23" t="n"/>
      <c r="M5" s="23" t="n"/>
      <c r="N5" s="23" t="n"/>
      <c r="O5" s="24">
        <f>SUM(C5:N5)</f>
        <v/>
      </c>
    </row>
    <row r="6" ht="18" customHeight="1">
      <c r="A6" s="29">
        <f>予算!A6</f>
        <v/>
      </c>
      <c r="B6" s="28">
        <f>予算!B6</f>
        <v/>
      </c>
      <c r="C6" s="23" t="n">
        <v>910000</v>
      </c>
      <c r="D6" s="23" t="n">
        <v>1041000</v>
      </c>
      <c r="E6" s="23" t="n">
        <v>861000</v>
      </c>
      <c r="F6" s="23" t="n">
        <v>1076000</v>
      </c>
      <c r="G6" s="23" t="n">
        <v>821000</v>
      </c>
      <c r="H6" s="23" t="n">
        <v>916000</v>
      </c>
      <c r="I6" s="23" t="n"/>
      <c r="J6" s="23" t="n"/>
      <c r="K6" s="23" t="n"/>
      <c r="L6" s="23" t="n"/>
      <c r="M6" s="23" t="n"/>
      <c r="N6" s="23" t="n"/>
      <c r="O6" s="24">
        <f>SUM(C6:N6)</f>
        <v/>
      </c>
    </row>
    <row r="7" ht="18" customHeight="1">
      <c r="A7" s="29">
        <f>予算!A7</f>
        <v/>
      </c>
      <c r="B7" s="28">
        <f>予算!B7</f>
        <v/>
      </c>
      <c r="C7" s="23" t="n">
        <v>586000</v>
      </c>
      <c r="D7" s="23" t="n">
        <v>629000</v>
      </c>
      <c r="E7" s="23" t="n">
        <v>553000</v>
      </c>
      <c r="F7" s="23" t="n">
        <v>564000</v>
      </c>
      <c r="G7" s="23" t="n">
        <v>608000</v>
      </c>
      <c r="H7" s="23" t="n">
        <v>642000</v>
      </c>
      <c r="I7" s="23" t="n"/>
      <c r="J7" s="23" t="n"/>
      <c r="K7" s="23" t="n"/>
      <c r="L7" s="23" t="n"/>
      <c r="M7" s="23" t="n"/>
      <c r="N7" s="23" t="n"/>
      <c r="O7" s="24">
        <f>SUM(C7:N7)</f>
        <v/>
      </c>
    </row>
    <row r="8" ht="18" customHeight="1">
      <c r="A8" s="29">
        <f>予算!A8</f>
        <v/>
      </c>
      <c r="B8" s="28">
        <f>予算!B8</f>
        <v/>
      </c>
      <c r="C8" s="23" t="n">
        <v>90000</v>
      </c>
      <c r="D8" s="23" t="n">
        <v>87000</v>
      </c>
      <c r="E8" s="23" t="n">
        <v>97000</v>
      </c>
      <c r="F8" s="23" t="n">
        <v>82000</v>
      </c>
      <c r="G8" s="23" t="n">
        <v>95000</v>
      </c>
      <c r="H8" s="23" t="n">
        <v>86000</v>
      </c>
      <c r="I8" s="23" t="n"/>
      <c r="J8" s="23" t="n"/>
      <c r="K8" s="23" t="n"/>
      <c r="L8" s="23" t="n"/>
      <c r="M8" s="23" t="n"/>
      <c r="N8" s="23" t="n"/>
      <c r="O8" s="24">
        <f>SUM(C8:N8)</f>
        <v/>
      </c>
    </row>
    <row r="9" ht="18" customHeight="1">
      <c r="A9" s="29">
        <f>予算!A9</f>
        <v/>
      </c>
      <c r="B9" s="28">
        <f>予算!B9</f>
        <v/>
      </c>
      <c r="C9" s="23" t="n">
        <v>200000</v>
      </c>
      <c r="D9" s="23" t="n">
        <v>200000</v>
      </c>
      <c r="E9" s="23" t="n">
        <v>200000</v>
      </c>
      <c r="F9" s="23" t="n">
        <v>200000</v>
      </c>
      <c r="G9" s="23" t="n">
        <v>200000</v>
      </c>
      <c r="H9" s="23" t="n">
        <v>200000</v>
      </c>
      <c r="I9" s="23" t="n"/>
      <c r="J9" s="23" t="n"/>
      <c r="K9" s="23" t="n"/>
      <c r="L9" s="23" t="n"/>
      <c r="M9" s="23" t="n"/>
      <c r="N9" s="23" t="n"/>
      <c r="O9" s="24">
        <f>SUM(C9:N9)</f>
        <v/>
      </c>
    </row>
    <row r="10" ht="18" customHeight="1">
      <c r="A10" s="29">
        <f>予算!A10</f>
        <v/>
      </c>
      <c r="B10" s="28">
        <f>予算!B10</f>
        <v/>
      </c>
      <c r="C10" s="23" t="n">
        <v>74000</v>
      </c>
      <c r="D10" s="23" t="n">
        <v>74000</v>
      </c>
      <c r="E10" s="23" t="n">
        <v>76000</v>
      </c>
      <c r="F10" s="23" t="n">
        <v>84000</v>
      </c>
      <c r="G10" s="23" t="n">
        <v>75000</v>
      </c>
      <c r="H10" s="23" t="n">
        <v>80000</v>
      </c>
      <c r="I10" s="23" t="n"/>
      <c r="J10" s="23" t="n"/>
      <c r="K10" s="23" t="n"/>
      <c r="L10" s="23" t="n"/>
      <c r="M10" s="23" t="n"/>
      <c r="N10" s="23" t="n"/>
      <c r="O10" s="24">
        <f>SUM(C10:N10)</f>
        <v/>
      </c>
    </row>
    <row r="11" ht="18" customHeight="1">
      <c r="A11" s="29">
        <f>予算!A11</f>
        <v/>
      </c>
      <c r="B11" s="28">
        <f>予算!B11</f>
        <v/>
      </c>
      <c r="C11" s="23" t="n">
        <v>41000</v>
      </c>
      <c r="D11" s="23" t="n">
        <v>39000</v>
      </c>
      <c r="E11" s="23" t="n">
        <v>40000</v>
      </c>
      <c r="F11" s="23" t="n">
        <v>36000</v>
      </c>
      <c r="G11" s="23" t="n">
        <v>36000</v>
      </c>
      <c r="H11" s="23" t="n">
        <v>37000</v>
      </c>
      <c r="I11" s="23" t="n"/>
      <c r="J11" s="23" t="n"/>
      <c r="K11" s="23" t="n"/>
      <c r="L11" s="23" t="n"/>
      <c r="M11" s="23" t="n"/>
      <c r="N11" s="23" t="n"/>
      <c r="O11" s="24">
        <f>SUM(C11:N11)</f>
        <v/>
      </c>
    </row>
    <row r="12" ht="18" customHeight="1">
      <c r="A12" s="29">
        <f>予算!A12</f>
        <v/>
      </c>
      <c r="B12" s="28">
        <f>予算!B12</f>
        <v/>
      </c>
      <c r="C12" s="23" t="n">
        <v>26000</v>
      </c>
      <c r="D12" s="23" t="n">
        <v>24000</v>
      </c>
      <c r="E12" s="23" t="n">
        <v>24000</v>
      </c>
      <c r="F12" s="23" t="n">
        <v>25000</v>
      </c>
      <c r="G12" s="23" t="n">
        <v>25000</v>
      </c>
      <c r="H12" s="23" t="n">
        <v>24000</v>
      </c>
      <c r="I12" s="23" t="n"/>
      <c r="J12" s="23" t="n"/>
      <c r="K12" s="23" t="n"/>
      <c r="L12" s="23" t="n"/>
      <c r="M12" s="23" t="n"/>
      <c r="N12" s="23" t="n"/>
      <c r="O12" s="24">
        <f>SUM(C12:N12)</f>
        <v/>
      </c>
    </row>
    <row r="13" ht="18" customHeight="1">
      <c r="A13" s="29">
        <f>予算!A13</f>
        <v/>
      </c>
      <c r="B13" s="28">
        <f>予算!B13</f>
        <v/>
      </c>
      <c r="C13" s="23" t="n">
        <v>31000</v>
      </c>
      <c r="D13" s="23" t="n">
        <v>31000</v>
      </c>
      <c r="E13" s="23" t="n">
        <v>28000</v>
      </c>
      <c r="F13" s="23" t="n">
        <v>30000</v>
      </c>
      <c r="G13" s="23" t="n">
        <v>30000</v>
      </c>
      <c r="H13" s="23" t="n">
        <v>32000</v>
      </c>
      <c r="I13" s="23" t="n"/>
      <c r="J13" s="23" t="n"/>
      <c r="K13" s="23" t="n"/>
      <c r="L13" s="23" t="n"/>
      <c r="M13" s="23" t="n"/>
      <c r="N13" s="23" t="n"/>
      <c r="O13" s="24">
        <f>SUM(C13:N13)</f>
        <v/>
      </c>
    </row>
    <row r="14" ht="18" customHeight="1">
      <c r="A14" s="29">
        <f>予算!A14</f>
        <v/>
      </c>
      <c r="B14" s="28">
        <f>予算!B14</f>
        <v/>
      </c>
      <c r="C14" s="23" t="n">
        <v>21000</v>
      </c>
      <c r="D14" s="23" t="n">
        <v>19000</v>
      </c>
      <c r="E14" s="23" t="n">
        <v>22000</v>
      </c>
      <c r="F14" s="23" t="n">
        <v>18000</v>
      </c>
      <c r="G14" s="23" t="n">
        <v>20000</v>
      </c>
      <c r="H14" s="23" t="n">
        <v>21000</v>
      </c>
      <c r="I14" s="23" t="n"/>
      <c r="J14" s="23" t="n"/>
      <c r="K14" s="23" t="n"/>
      <c r="L14" s="23" t="n"/>
      <c r="M14" s="23" t="n"/>
      <c r="N14" s="23" t="n"/>
      <c r="O14" s="24">
        <f>SUM(C14:N14)</f>
        <v/>
      </c>
    </row>
    <row r="15" ht="18" customHeight="1">
      <c r="A15" s="29">
        <f>予算!A15</f>
        <v/>
      </c>
      <c r="B15" s="28">
        <f>予算!B15</f>
        <v/>
      </c>
      <c r="C15" s="23" t="n">
        <v>46000</v>
      </c>
      <c r="D15" s="23" t="n">
        <v>49000</v>
      </c>
      <c r="E15" s="23" t="n">
        <v>45000</v>
      </c>
      <c r="F15" s="23" t="n">
        <v>51000</v>
      </c>
      <c r="G15" s="23" t="n">
        <v>52000</v>
      </c>
      <c r="H15" s="23" t="n">
        <v>50000</v>
      </c>
      <c r="I15" s="23" t="n"/>
      <c r="J15" s="23" t="n"/>
      <c r="K15" s="23" t="n"/>
      <c r="L15" s="23" t="n"/>
      <c r="M15" s="23" t="n"/>
      <c r="N15" s="23" t="n"/>
      <c r="O15" s="24">
        <f>SUM(C15:N15)</f>
        <v/>
      </c>
    </row>
    <row r="16" ht="20" customHeight="1">
      <c r="A16" s="16" t="inlineStr">
        <is>
          <t>費用の合計</t>
        </is>
      </c>
      <c r="B16" s="5" t="n"/>
      <c r="C16" s="26">
        <f>IF(COUNT(C5:C15)=0,"",SUMIF($B$5:$B$15,"費用",C$5:C$15))</f>
        <v/>
      </c>
      <c r="D16" s="26">
        <f>IF(COUNT(D5:D15)=0,"",SUMIF($B$5:$B$15,"費用",D$5:D$15))</f>
        <v/>
      </c>
      <c r="E16" s="26">
        <f>IF(COUNT(E5:E15)=0,"",SUMIF($B$5:$B$15,"費用",E$5:E$15))</f>
        <v/>
      </c>
      <c r="F16" s="26">
        <f>IF(COUNT(F5:F15)=0,"",SUMIF($B$5:$B$15,"費用",F$5:F$15))</f>
        <v/>
      </c>
      <c r="G16" s="26">
        <f>IF(COUNT(G5:G15)=0,"",SUMIF($B$5:$B$15,"費用",G$5:G$15))</f>
        <v/>
      </c>
      <c r="H16" s="26">
        <f>IF(COUNT(H5:H15)=0,"",SUMIF($B$5:$B$15,"費用",H$5:H$15))</f>
        <v/>
      </c>
      <c r="I16" s="26">
        <f>IF(COUNT(I5:I15)=0,"",SUMIF($B$5:$B$15,"費用",I$5:I$15))</f>
        <v/>
      </c>
      <c r="J16" s="26">
        <f>IF(COUNT(J5:J15)=0,"",SUMIF($B$5:$B$15,"費用",J$5:J$15))</f>
        <v/>
      </c>
      <c r="K16" s="26">
        <f>IF(COUNT(K5:K15)=0,"",SUMIF($B$5:$B$15,"費用",K$5:K$15))</f>
        <v/>
      </c>
      <c r="L16" s="26">
        <f>IF(COUNT(L5:L15)=0,"",SUMIF($B$5:$B$15,"費用",L$5:L$15))</f>
        <v/>
      </c>
      <c r="M16" s="26">
        <f>IF(COUNT(M5:M15)=0,"",SUMIF($B$5:$B$15,"費用",M$5:M$15))</f>
        <v/>
      </c>
      <c r="N16" s="26">
        <f>IF(COUNT(N5:N15)=0,"",SUMIF($B$5:$B$15,"費用",N$5:N$15))</f>
        <v/>
      </c>
      <c r="O16" s="26">
        <f>SUMIF($B$5:$B$15,"費用",O$5:O$15)</f>
        <v/>
      </c>
    </row>
    <row r="17" ht="20" customHeight="1">
      <c r="A17" s="16" t="inlineStr">
        <is>
          <t>利益</t>
        </is>
      </c>
      <c r="B17" s="5" t="n"/>
      <c r="C17" s="26">
        <f>IF(COUNT(C5:C15)=0,"",C5-C16)</f>
        <v/>
      </c>
      <c r="D17" s="26">
        <f>IF(COUNT(D5:D15)=0,"",D5-D16)</f>
        <v/>
      </c>
      <c r="E17" s="26">
        <f>IF(COUNT(E5:E15)=0,"",E5-E16)</f>
        <v/>
      </c>
      <c r="F17" s="26">
        <f>IF(COUNT(F5:F15)=0,"",F5-F16)</f>
        <v/>
      </c>
      <c r="G17" s="26">
        <f>IF(COUNT(G5:G15)=0,"",G5-G16)</f>
        <v/>
      </c>
      <c r="H17" s="26">
        <f>IF(COUNT(H5:H15)=0,"",H5-H16)</f>
        <v/>
      </c>
      <c r="I17" s="26">
        <f>IF(COUNT(I5:I15)=0,"",I5-I16)</f>
        <v/>
      </c>
      <c r="J17" s="26">
        <f>IF(COUNT(J5:J15)=0,"",J5-J16)</f>
        <v/>
      </c>
      <c r="K17" s="26">
        <f>IF(COUNT(K5:K15)=0,"",K5-K16)</f>
        <v/>
      </c>
      <c r="L17" s="26">
        <f>IF(COUNT(L5:L15)=0,"",L5-L16)</f>
        <v/>
      </c>
      <c r="M17" s="26">
        <f>IF(COUNT(M5:M15)=0,"",M5-M16)</f>
        <v/>
      </c>
      <c r="N17" s="26">
        <f>IF(COUNT(N5:N15)=0,"",N5-N16)</f>
        <v/>
      </c>
      <c r="O17" s="26">
        <f>O5-O16</f>
        <v/>
      </c>
    </row>
  </sheetData>
  <mergeCells count="3">
    <mergeCell ref="A16:B16"/>
    <mergeCell ref="A1:F1"/>
    <mergeCell ref="A17:B17"/>
  </mergeCells>
  <dataValidations count="1">
    <dataValidation sqref="B5:B15" showDropDown="0" showInputMessage="0" showErrorMessage="0" allowBlank="1" type="list">
      <formula1>"収入,費用"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2026-10-24T12:59:46Z</dcterms:created>
  <dcterms:modified xmlns:dcterms="http://purl.org/dc/terms/" xmlns:xsi="http://www.w3.org/2001/XMLSchema-instance" xsi:type="dcterms:W3CDTF">2026-10-24T12:59:46Z</dcterms:modified>
</cp:coreProperties>
</file>