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有給休暇管理簿(個人別)" sheetId="1" state="visible" r:id="rId1"/>
    <sheet xmlns:r="http://schemas.openxmlformats.org/officeDocument/2006/relationships" name="有給休暇管理簿(一覧)" sheetId="2" state="visible" r:id="rId2"/>
  </sheets>
  <definedNames>
    <definedName name="_xlnm.Print_Area" localSheetId="0">'有給休暇管理簿(個人別)'!$A$1:$F$48</definedName>
    <definedName name="_xlnm.Print_Area" localSheetId="1">'有給休暇管理簿(一覧)'!$A$1:$L$25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yyyy&quot;年&quot;m&quot;月&quot;d&quot;日&quot;"/>
    <numFmt numFmtId="166" formatCode="0&quot;年目&quot;"/>
    <numFmt numFmtId="167" formatCode="0&quot;日&quot;"/>
    <numFmt numFmtId="168" formatCode="0.0&quot;日&quot;"/>
    <numFmt numFmtId="169" formatCode="m&quot;月&quot;d&quot;日&quot;(aaa)"/>
    <numFmt numFmtId="170" formatCode="0.0"/>
    <numFmt numFmtId="171" formatCode="yyyy/m/d"/>
  </numFmts>
  <fonts count="13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b val="1"/>
      <sz val="10"/>
    </font>
    <font>
      <name val="游ゴシック"/>
      <sz val="11"/>
    </font>
    <font>
      <name val="游ゴシック"/>
      <b val="1"/>
      <sz val="9.5"/>
    </font>
    <font>
      <name val="游ゴシック"/>
      <b val="1"/>
      <sz val="12"/>
    </font>
    <font>
      <name val="游ゴシック"/>
      <b val="1"/>
      <sz val="10.5"/>
    </font>
    <font>
      <name val="游ゴシック"/>
      <sz val="9"/>
    </font>
    <font>
      <name val="游ゴシック"/>
      <sz val="9.5"/>
    </font>
    <font>
      <name val="游ゴシック"/>
      <sz val="8"/>
    </font>
    <font>
      <name val="游ゴシック"/>
      <b val="1"/>
      <sz val="15"/>
    </font>
    <font>
      <name val="游ゴシック"/>
      <sz val="8.5"/>
    </font>
    <font>
      <name val="游ゴシック"/>
      <b val="1"/>
      <sz val="9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shrinkToFit="1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 shrinkToFit="1"/>
    </xf>
    <xf numFmtId="0" fontId="0" fillId="3" borderId="1" pivotButton="0" quotePrefix="0" xfId="0"/>
    <xf numFmtId="0" fontId="4" fillId="2" borderId="1" applyAlignment="1" pivotButton="0" quotePrefix="0" xfId="0">
      <alignment horizontal="center" vertical="center" shrinkToFit="1"/>
    </xf>
    <xf numFmtId="168" fontId="5" fillId="5" borderId="1" applyAlignment="1" pivotButton="0" quotePrefix="0" xfId="0">
      <alignment horizontal="center" vertical="center" shrinkToFit="1"/>
    </xf>
    <xf numFmtId="0" fontId="0" fillId="5" borderId="1" pivotButton="0" quotePrefix="0" xfId="0"/>
    <xf numFmtId="165" fontId="3" fillId="3" borderId="1" applyAlignment="1" pivotButton="0" quotePrefix="0" xfId="0">
      <alignment horizontal="center" vertical="center" shrinkToFit="1"/>
    </xf>
    <xf numFmtId="166" fontId="3" fillId="3" borderId="1" applyAlignment="1" pivotButton="0" quotePrefix="0" xfId="0">
      <alignment horizontal="center" vertical="center" shrinkToFit="1"/>
    </xf>
    <xf numFmtId="165" fontId="3" fillId="4" borderId="1" applyAlignment="1" pivotButton="0" quotePrefix="0" xfId="0">
      <alignment horizontal="center" vertical="center" shrinkToFit="1"/>
    </xf>
    <xf numFmtId="0" fontId="0" fillId="4" borderId="1" pivotButton="0" quotePrefix="0" xfId="0"/>
    <xf numFmtId="167" fontId="3" fillId="4" borderId="1" applyAlignment="1" pivotButton="0" quotePrefix="0" xfId="0">
      <alignment horizontal="center" vertical="center" shrinkToFit="1"/>
    </xf>
    <xf numFmtId="168" fontId="3" fillId="3" borderId="1" applyAlignment="1" pivotButton="0" quotePrefix="0" xfId="0">
      <alignment horizontal="center" vertical="center" shrinkToFit="1"/>
    </xf>
    <xf numFmtId="0" fontId="5" fillId="5" borderId="1" applyAlignment="1" pivotButton="0" quotePrefix="0" xfId="0">
      <alignment horizontal="center" vertical="center" shrinkToFit="1"/>
    </xf>
    <xf numFmtId="0" fontId="6" fillId="0" borderId="0" pivotButton="0" quotePrefix="0" xfId="0"/>
    <xf numFmtId="0" fontId="4" fillId="2" borderId="1" applyAlignment="1" pivotButton="0" quotePrefix="0" xfId="0">
      <alignment horizontal="center" vertical="center" shrinkToFit="1"/>
    </xf>
    <xf numFmtId="0" fontId="7" fillId="0" borderId="1" applyAlignment="1" pivotButton="0" quotePrefix="0" xfId="0">
      <alignment horizontal="center" vertical="center" shrinkToFit="1"/>
    </xf>
    <xf numFmtId="169" fontId="8" fillId="3" borderId="1" applyAlignment="1" pivotButton="0" quotePrefix="0" xfId="0">
      <alignment horizontal="center" vertical="center" shrinkToFit="1"/>
    </xf>
    <xf numFmtId="0" fontId="8" fillId="3" borderId="1" applyAlignment="1" pivotButton="0" quotePrefix="0" xfId="0">
      <alignment horizontal="center" vertical="center" shrinkToFit="1"/>
    </xf>
    <xf numFmtId="170" fontId="8" fillId="4" borderId="1" applyAlignment="1" pivotButton="0" quotePrefix="0" xfId="0">
      <alignment horizontal="center" vertical="center" shrinkToFit="1"/>
    </xf>
    <xf numFmtId="0" fontId="7" fillId="3" borderId="1" applyAlignment="1" pivotButton="0" quotePrefix="0" xfId="0">
      <alignment horizontal="left" vertical="center" shrinkToFit="1"/>
    </xf>
    <xf numFmtId="0" fontId="9" fillId="0" borderId="0" applyAlignment="1" pivotButton="0" quotePrefix="0" xfId="0">
      <alignment/>
    </xf>
    <xf numFmtId="0" fontId="10" fillId="0" borderId="0" pivotButton="0" quotePrefix="0" xfId="0"/>
    <xf numFmtId="0" fontId="11" fillId="0" borderId="0" pivotButton="0" quotePrefix="0" xfId="0"/>
    <xf numFmtId="0" fontId="12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shrinkToFit="1"/>
    </xf>
    <xf numFmtId="171" fontId="8" fillId="3" borderId="1" applyAlignment="1" pivotButton="0" quotePrefix="0" xfId="0">
      <alignment horizontal="center" vertical="center" shrinkToFit="1"/>
    </xf>
    <xf numFmtId="171" fontId="8" fillId="4" borderId="1" applyAlignment="1" pivotButton="0" quotePrefix="0" xfId="0">
      <alignment horizontal="center" vertical="center" shrinkToFit="1"/>
    </xf>
    <xf numFmtId="1" fontId="8" fillId="4" borderId="1" applyAlignment="1" pivotButton="0" quotePrefix="0" xfId="0">
      <alignment horizontal="center" vertical="center" shrinkToFit="1"/>
    </xf>
    <xf numFmtId="170" fontId="8" fillId="3" borderId="1" applyAlignment="1" pivotButton="0" quotePrefix="0" xfId="0">
      <alignment horizontal="center" vertical="center" shrinkToFit="1"/>
    </xf>
    <xf numFmtId="170" fontId="4" fillId="4" borderId="1" applyAlignment="1" pivotButton="0" quotePrefix="0" xfId="0">
      <alignment horizontal="center" vertical="center" shrinkToFit="1"/>
    </xf>
    <xf numFmtId="0" fontId="4" fillId="4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2">
    <dxf>
      <font>
        <b val="1"/>
        <color rgb="001E7B34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10" customWidth="1" min="3" max="3"/>
    <col width="10" customWidth="1" min="4" max="4"/>
    <col width="12" customWidth="1" min="5" max="5"/>
    <col width="30" customWidth="1" min="6" max="6"/>
  </cols>
  <sheetData>
    <row r="1" ht="32" customHeight="1">
      <c r="A1" s="1" t="inlineStr">
        <is>
          <t>年次有給休暇管理簿</t>
        </is>
      </c>
    </row>
    <row r="3">
      <c r="A3" s="2" t="inlineStr">
        <is>
          <t>氏名</t>
        </is>
      </c>
      <c r="B3" s="3" t="n"/>
      <c r="C3" s="4" t="inlineStr">
        <is>
          <t>山田　太郎</t>
        </is>
      </c>
      <c r="D3" s="5" t="n"/>
      <c r="E3" s="6" t="inlineStr">
        <is>
          <t>使える日数(合計)</t>
        </is>
      </c>
      <c r="F3" s="3" t="n"/>
    </row>
    <row r="4">
      <c r="A4" s="2" t="inlineStr">
        <is>
          <t>所属</t>
        </is>
      </c>
      <c r="B4" s="3" t="n"/>
      <c r="C4" s="4" t="inlineStr">
        <is>
          <t>営業部 営業1課</t>
        </is>
      </c>
      <c r="D4" s="5" t="n"/>
      <c r="E4" s="7">
        <f>IF(C9="","",C9+N(C10))</f>
        <v/>
      </c>
      <c r="F4" s="8" t="n"/>
    </row>
    <row r="5">
      <c r="A5" s="2" t="inlineStr">
        <is>
          <t>入社日</t>
        </is>
      </c>
      <c r="B5" s="3" t="n"/>
      <c r="C5" s="9" t="n">
        <v>44652</v>
      </c>
      <c r="D5" s="5" t="n"/>
      <c r="E5" s="6" t="inlineStr">
        <is>
          <t>取得した日数</t>
        </is>
      </c>
      <c r="F5" s="3" t="n"/>
    </row>
    <row r="6">
      <c r="A6" s="2" t="inlineStr">
        <is>
          <t>何年目の管理簿か</t>
        </is>
      </c>
      <c r="B6" s="3" t="n"/>
      <c r="C6" s="10" t="n">
        <v>4</v>
      </c>
      <c r="D6" s="5" t="n"/>
      <c r="E6" s="7">
        <f>SUM(D15:D44)</f>
        <v/>
      </c>
      <c r="F6" s="8" t="n"/>
    </row>
    <row r="7">
      <c r="A7" s="2" t="inlineStr">
        <is>
          <t>基準日(付与日)</t>
        </is>
      </c>
      <c r="B7" s="3" t="n"/>
      <c r="C7" s="11">
        <f>IF(OR(C5="",C6=""),"",EDATE(C5,6+12*(C6-1)))</f>
        <v/>
      </c>
      <c r="D7" s="12" t="n"/>
      <c r="E7" s="6" t="inlineStr">
        <is>
          <t>残りの日数</t>
        </is>
      </c>
      <c r="F7" s="3" t="n"/>
    </row>
    <row r="8">
      <c r="A8" s="2" t="inlineStr">
        <is>
          <t>この期間の終わり</t>
        </is>
      </c>
      <c r="B8" s="3" t="n"/>
      <c r="C8" s="11">
        <f>IF(C7="","",EDATE(C7,12)-1)</f>
        <v/>
      </c>
      <c r="D8" s="12" t="n"/>
      <c r="E8" s="7">
        <f>IF(E4="","",E4-E6)</f>
        <v/>
      </c>
      <c r="F8" s="8" t="n"/>
    </row>
    <row r="9">
      <c r="A9" s="2" t="inlineStr">
        <is>
          <t>付与日数</t>
        </is>
      </c>
      <c r="B9" s="3" t="n"/>
      <c r="C9" s="13">
        <f>IF(C7="","",LOOKUP(DATEDIF(C5,C7,"m"),{0,6,18,30,42,54,66,78},{0,10,11,12,14,16,18,20}))</f>
        <v/>
      </c>
      <c r="D9" s="12" t="n"/>
      <c r="E9" s="6" t="inlineStr">
        <is>
          <t>年5日の取得義務</t>
        </is>
      </c>
      <c r="F9" s="3" t="n"/>
    </row>
    <row r="10">
      <c r="A10" s="2" t="inlineStr">
        <is>
          <t>前年度からの繰越</t>
        </is>
      </c>
      <c r="B10" s="3" t="n"/>
      <c r="C10" s="14" t="n">
        <v>3</v>
      </c>
      <c r="D10" s="5" t="n"/>
      <c r="E10" s="15">
        <f>IF(C9="","",IF(C9&lt;10,"対象外(付与10日未満)",IF(E6&gt;=5,"達成","あと"&amp;TEXT(5-E6,"0.0")&amp;"日")))</f>
        <v/>
      </c>
      <c r="F10" s="8" t="n"/>
    </row>
    <row r="12">
      <c r="A12" s="16" t="inlineStr">
        <is>
          <t>■ 取得の記録(取得した日と日数)</t>
        </is>
      </c>
    </row>
    <row r="14">
      <c r="A14" s="17" t="inlineStr">
        <is>
          <t>No.</t>
        </is>
      </c>
      <c r="B14" s="17" t="inlineStr">
        <is>
          <t>取得した日</t>
        </is>
      </c>
      <c r="C14" s="17" t="inlineStr">
        <is>
          <t>区分</t>
        </is>
      </c>
      <c r="D14" s="17" t="inlineStr">
        <is>
          <t>日数</t>
        </is>
      </c>
      <c r="E14" s="17" t="inlineStr">
        <is>
          <t>残りの日数</t>
        </is>
      </c>
      <c r="F14" s="17" t="inlineStr">
        <is>
          <t>備考(時季指定・計画的付与など)</t>
        </is>
      </c>
    </row>
    <row r="15" ht="15.5" customHeight="1">
      <c r="A15" s="18" t="n">
        <v>1</v>
      </c>
      <c r="B15" s="19" t="n">
        <v>45940</v>
      </c>
      <c r="C15" s="20" t="inlineStr">
        <is>
          <t>全日</t>
        </is>
      </c>
      <c r="D15" s="21">
        <f>IF(B15="","",IF(C15="半日",0.5,1))</f>
        <v/>
      </c>
      <c r="E15" s="21">
        <f>IF(B15="","",$E$4-SUM($D$15:D15))</f>
        <v/>
      </c>
      <c r="F15" s="22" t="inlineStr"/>
    </row>
    <row r="16" ht="15.5" customHeight="1">
      <c r="A16" s="18" t="n">
        <v>2</v>
      </c>
      <c r="B16" s="19" t="n">
        <v>46020</v>
      </c>
      <c r="C16" s="20" t="inlineStr">
        <is>
          <t>全日</t>
        </is>
      </c>
      <c r="D16" s="21">
        <f>IF(B16="","",IF(C16="半日",0.5,1))</f>
        <v/>
      </c>
      <c r="E16" s="21">
        <f>IF(B16="","",$E$4-SUM($D$15:D16))</f>
        <v/>
      </c>
      <c r="F16" s="22" t="inlineStr">
        <is>
          <t>年末</t>
        </is>
      </c>
    </row>
    <row r="17" ht="15.5" customHeight="1">
      <c r="A17" s="18" t="n">
        <v>3</v>
      </c>
      <c r="B17" s="19" t="n">
        <v>46021</v>
      </c>
      <c r="C17" s="20" t="inlineStr">
        <is>
          <t>全日</t>
        </is>
      </c>
      <c r="D17" s="21">
        <f>IF(B17="","",IF(C17="半日",0.5,1))</f>
        <v/>
      </c>
      <c r="E17" s="21">
        <f>IF(B17="","",$E$4-SUM($D$15:D17))</f>
        <v/>
      </c>
      <c r="F17" s="22" t="inlineStr">
        <is>
          <t>年末</t>
        </is>
      </c>
    </row>
    <row r="18" ht="15.5" customHeight="1">
      <c r="A18" s="18" t="n">
        <v>4</v>
      </c>
      <c r="B18" s="19" t="n">
        <v>46073</v>
      </c>
      <c r="C18" s="20" t="inlineStr">
        <is>
          <t>半日</t>
        </is>
      </c>
      <c r="D18" s="21">
        <f>IF(B18="","",IF(C18="半日",0.5,1))</f>
        <v/>
      </c>
      <c r="E18" s="21">
        <f>IF(B18="","",$E$4-SUM($D$15:D18))</f>
        <v/>
      </c>
      <c r="F18" s="22" t="inlineStr">
        <is>
          <t>午前</t>
        </is>
      </c>
    </row>
    <row r="19" ht="15.5" customHeight="1">
      <c r="A19" s="18" t="n">
        <v>5</v>
      </c>
      <c r="B19" s="19" t="n">
        <v>46143</v>
      </c>
      <c r="C19" s="20" t="inlineStr">
        <is>
          <t>全日</t>
        </is>
      </c>
      <c r="D19" s="21">
        <f>IF(B19="","",IF(C19="半日",0.5,1))</f>
        <v/>
      </c>
      <c r="E19" s="21">
        <f>IF(B19="","",$E$4-SUM($D$15:D19))</f>
        <v/>
      </c>
      <c r="F19" s="22" t="inlineStr"/>
    </row>
    <row r="20" ht="15.5" customHeight="1">
      <c r="A20" s="18" t="n">
        <v>6</v>
      </c>
      <c r="B20" s="19" t="n"/>
      <c r="C20" s="20" t="n"/>
      <c r="D20" s="21">
        <f>IF(B20="","",IF(C20="半日",0.5,1))</f>
        <v/>
      </c>
      <c r="E20" s="21">
        <f>IF(B20="","",$E$4-SUM($D$15:D20))</f>
        <v/>
      </c>
      <c r="F20" s="22" t="n"/>
    </row>
    <row r="21" ht="15.5" customHeight="1">
      <c r="A21" s="18" t="n">
        <v>7</v>
      </c>
      <c r="B21" s="19" t="n"/>
      <c r="C21" s="20" t="n"/>
      <c r="D21" s="21">
        <f>IF(B21="","",IF(C21="半日",0.5,1))</f>
        <v/>
      </c>
      <c r="E21" s="21">
        <f>IF(B21="","",$E$4-SUM($D$15:D21))</f>
        <v/>
      </c>
      <c r="F21" s="22" t="n"/>
    </row>
    <row r="22" ht="15.5" customHeight="1">
      <c r="A22" s="18" t="n">
        <v>8</v>
      </c>
      <c r="B22" s="19" t="n"/>
      <c r="C22" s="20" t="n"/>
      <c r="D22" s="21">
        <f>IF(B22="","",IF(C22="半日",0.5,1))</f>
        <v/>
      </c>
      <c r="E22" s="21">
        <f>IF(B22="","",$E$4-SUM($D$15:D22))</f>
        <v/>
      </c>
      <c r="F22" s="22" t="n"/>
    </row>
    <row r="23" ht="15.5" customHeight="1">
      <c r="A23" s="18" t="n">
        <v>9</v>
      </c>
      <c r="B23" s="19" t="n"/>
      <c r="C23" s="20" t="n"/>
      <c r="D23" s="21">
        <f>IF(B23="","",IF(C23="半日",0.5,1))</f>
        <v/>
      </c>
      <c r="E23" s="21">
        <f>IF(B23="","",$E$4-SUM($D$15:D23))</f>
        <v/>
      </c>
      <c r="F23" s="22" t="n"/>
    </row>
    <row r="24" ht="15.5" customHeight="1">
      <c r="A24" s="18" t="n">
        <v>10</v>
      </c>
      <c r="B24" s="19" t="n"/>
      <c r="C24" s="20" t="n"/>
      <c r="D24" s="21">
        <f>IF(B24="","",IF(C24="半日",0.5,1))</f>
        <v/>
      </c>
      <c r="E24" s="21">
        <f>IF(B24="","",$E$4-SUM($D$15:D24))</f>
        <v/>
      </c>
      <c r="F24" s="22" t="n"/>
    </row>
    <row r="25" ht="15.5" customHeight="1">
      <c r="A25" s="18" t="n">
        <v>11</v>
      </c>
      <c r="B25" s="19" t="n"/>
      <c r="C25" s="20" t="n"/>
      <c r="D25" s="21">
        <f>IF(B25="","",IF(C25="半日",0.5,1))</f>
        <v/>
      </c>
      <c r="E25" s="21">
        <f>IF(B25="","",$E$4-SUM($D$15:D25))</f>
        <v/>
      </c>
      <c r="F25" s="22" t="n"/>
    </row>
    <row r="26" ht="15.5" customHeight="1">
      <c r="A26" s="18" t="n">
        <v>12</v>
      </c>
      <c r="B26" s="19" t="n"/>
      <c r="C26" s="20" t="n"/>
      <c r="D26" s="21">
        <f>IF(B26="","",IF(C26="半日",0.5,1))</f>
        <v/>
      </c>
      <c r="E26" s="21">
        <f>IF(B26="","",$E$4-SUM($D$15:D26))</f>
        <v/>
      </c>
      <c r="F26" s="22" t="n"/>
    </row>
    <row r="27" ht="15.5" customHeight="1">
      <c r="A27" s="18" t="n">
        <v>13</v>
      </c>
      <c r="B27" s="19" t="n"/>
      <c r="C27" s="20" t="n"/>
      <c r="D27" s="21">
        <f>IF(B27="","",IF(C27="半日",0.5,1))</f>
        <v/>
      </c>
      <c r="E27" s="21">
        <f>IF(B27="","",$E$4-SUM($D$15:D27))</f>
        <v/>
      </c>
      <c r="F27" s="22" t="n"/>
    </row>
    <row r="28" ht="15.5" customHeight="1">
      <c r="A28" s="18" t="n">
        <v>14</v>
      </c>
      <c r="B28" s="19" t="n"/>
      <c r="C28" s="20" t="n"/>
      <c r="D28" s="21">
        <f>IF(B28="","",IF(C28="半日",0.5,1))</f>
        <v/>
      </c>
      <c r="E28" s="21">
        <f>IF(B28="","",$E$4-SUM($D$15:D28))</f>
        <v/>
      </c>
      <c r="F28" s="22" t="n"/>
    </row>
    <row r="29" ht="15.5" customHeight="1">
      <c r="A29" s="18" t="n">
        <v>15</v>
      </c>
      <c r="B29" s="19" t="n"/>
      <c r="C29" s="20" t="n"/>
      <c r="D29" s="21">
        <f>IF(B29="","",IF(C29="半日",0.5,1))</f>
        <v/>
      </c>
      <c r="E29" s="21">
        <f>IF(B29="","",$E$4-SUM($D$15:D29))</f>
        <v/>
      </c>
      <c r="F29" s="22" t="n"/>
    </row>
    <row r="30" ht="15.5" customHeight="1">
      <c r="A30" s="18" t="n">
        <v>16</v>
      </c>
      <c r="B30" s="19" t="n"/>
      <c r="C30" s="20" t="n"/>
      <c r="D30" s="21">
        <f>IF(B30="","",IF(C30="半日",0.5,1))</f>
        <v/>
      </c>
      <c r="E30" s="21">
        <f>IF(B30="","",$E$4-SUM($D$15:D30))</f>
        <v/>
      </c>
      <c r="F30" s="22" t="n"/>
    </row>
    <row r="31" ht="15.5" customHeight="1">
      <c r="A31" s="18" t="n">
        <v>17</v>
      </c>
      <c r="B31" s="19" t="n"/>
      <c r="C31" s="20" t="n"/>
      <c r="D31" s="21">
        <f>IF(B31="","",IF(C31="半日",0.5,1))</f>
        <v/>
      </c>
      <c r="E31" s="21">
        <f>IF(B31="","",$E$4-SUM($D$15:D31))</f>
        <v/>
      </c>
      <c r="F31" s="22" t="n"/>
    </row>
    <row r="32" ht="15.5" customHeight="1">
      <c r="A32" s="18" t="n">
        <v>18</v>
      </c>
      <c r="B32" s="19" t="n"/>
      <c r="C32" s="20" t="n"/>
      <c r="D32" s="21">
        <f>IF(B32="","",IF(C32="半日",0.5,1))</f>
        <v/>
      </c>
      <c r="E32" s="21">
        <f>IF(B32="","",$E$4-SUM($D$15:D32))</f>
        <v/>
      </c>
      <c r="F32" s="22" t="n"/>
    </row>
    <row r="33" ht="15.5" customHeight="1">
      <c r="A33" s="18" t="n">
        <v>19</v>
      </c>
      <c r="B33" s="19" t="n"/>
      <c r="C33" s="20" t="n"/>
      <c r="D33" s="21">
        <f>IF(B33="","",IF(C33="半日",0.5,1))</f>
        <v/>
      </c>
      <c r="E33" s="21">
        <f>IF(B33="","",$E$4-SUM($D$15:D33))</f>
        <v/>
      </c>
      <c r="F33" s="22" t="n"/>
    </row>
    <row r="34" ht="15.5" customHeight="1">
      <c r="A34" s="18" t="n">
        <v>20</v>
      </c>
      <c r="B34" s="19" t="n"/>
      <c r="C34" s="20" t="n"/>
      <c r="D34" s="21">
        <f>IF(B34="","",IF(C34="半日",0.5,1))</f>
        <v/>
      </c>
      <c r="E34" s="21">
        <f>IF(B34="","",$E$4-SUM($D$15:D34))</f>
        <v/>
      </c>
      <c r="F34" s="22" t="n"/>
    </row>
    <row r="35" ht="15.5" customHeight="1">
      <c r="A35" s="18" t="n">
        <v>21</v>
      </c>
      <c r="B35" s="19" t="n"/>
      <c r="C35" s="20" t="n"/>
      <c r="D35" s="21">
        <f>IF(B35="","",IF(C35="半日",0.5,1))</f>
        <v/>
      </c>
      <c r="E35" s="21">
        <f>IF(B35="","",$E$4-SUM($D$15:D35))</f>
        <v/>
      </c>
      <c r="F35" s="22" t="n"/>
    </row>
    <row r="36" ht="15.5" customHeight="1">
      <c r="A36" s="18" t="n">
        <v>22</v>
      </c>
      <c r="B36" s="19" t="n"/>
      <c r="C36" s="20" t="n"/>
      <c r="D36" s="21">
        <f>IF(B36="","",IF(C36="半日",0.5,1))</f>
        <v/>
      </c>
      <c r="E36" s="21">
        <f>IF(B36="","",$E$4-SUM($D$15:D36))</f>
        <v/>
      </c>
      <c r="F36" s="22" t="n"/>
    </row>
    <row r="37" ht="15.5" customHeight="1">
      <c r="A37" s="18" t="n">
        <v>23</v>
      </c>
      <c r="B37" s="19" t="n"/>
      <c r="C37" s="20" t="n"/>
      <c r="D37" s="21">
        <f>IF(B37="","",IF(C37="半日",0.5,1))</f>
        <v/>
      </c>
      <c r="E37" s="21">
        <f>IF(B37="","",$E$4-SUM($D$15:D37))</f>
        <v/>
      </c>
      <c r="F37" s="22" t="n"/>
    </row>
    <row r="38" ht="15.5" customHeight="1">
      <c r="A38" s="18" t="n">
        <v>24</v>
      </c>
      <c r="B38" s="19" t="n"/>
      <c r="C38" s="20" t="n"/>
      <c r="D38" s="21">
        <f>IF(B38="","",IF(C38="半日",0.5,1))</f>
        <v/>
      </c>
      <c r="E38" s="21">
        <f>IF(B38="","",$E$4-SUM($D$15:D38))</f>
        <v/>
      </c>
      <c r="F38" s="22" t="n"/>
    </row>
    <row r="39" ht="15.5" customHeight="1">
      <c r="A39" s="18" t="n">
        <v>25</v>
      </c>
      <c r="B39" s="19" t="n"/>
      <c r="C39" s="20" t="n"/>
      <c r="D39" s="21">
        <f>IF(B39="","",IF(C39="半日",0.5,1))</f>
        <v/>
      </c>
      <c r="E39" s="21">
        <f>IF(B39="","",$E$4-SUM($D$15:D39))</f>
        <v/>
      </c>
      <c r="F39" s="22" t="n"/>
    </row>
    <row r="40" ht="15.5" customHeight="1">
      <c r="A40" s="18" t="n">
        <v>26</v>
      </c>
      <c r="B40" s="19" t="n"/>
      <c r="C40" s="20" t="n"/>
      <c r="D40" s="21">
        <f>IF(B40="","",IF(C40="半日",0.5,1))</f>
        <v/>
      </c>
      <c r="E40" s="21">
        <f>IF(B40="","",$E$4-SUM($D$15:D40))</f>
        <v/>
      </c>
      <c r="F40" s="22" t="n"/>
    </row>
    <row r="41" ht="15.5" customHeight="1">
      <c r="A41" s="18" t="n">
        <v>27</v>
      </c>
      <c r="B41" s="19" t="n"/>
      <c r="C41" s="20" t="n"/>
      <c r="D41" s="21">
        <f>IF(B41="","",IF(C41="半日",0.5,1))</f>
        <v/>
      </c>
      <c r="E41" s="21">
        <f>IF(B41="","",$E$4-SUM($D$15:D41))</f>
        <v/>
      </c>
      <c r="F41" s="22" t="n"/>
    </row>
    <row r="42" ht="15.5" customHeight="1">
      <c r="A42" s="18" t="n">
        <v>28</v>
      </c>
      <c r="B42" s="19" t="n"/>
      <c r="C42" s="20" t="n"/>
      <c r="D42" s="21">
        <f>IF(B42="","",IF(C42="半日",0.5,1))</f>
        <v/>
      </c>
      <c r="E42" s="21">
        <f>IF(B42="","",$E$4-SUM($D$15:D42))</f>
        <v/>
      </c>
      <c r="F42" s="22" t="n"/>
    </row>
    <row r="43" ht="15.5" customHeight="1">
      <c r="A43" s="18" t="n">
        <v>29</v>
      </c>
      <c r="B43" s="19" t="n"/>
      <c r="C43" s="20" t="n"/>
      <c r="D43" s="21">
        <f>IF(B43="","",IF(C43="半日",0.5,1))</f>
        <v/>
      </c>
      <c r="E43" s="21">
        <f>IF(B43="","",$E$4-SUM($D$15:D43))</f>
        <v/>
      </c>
      <c r="F43" s="22" t="n"/>
    </row>
    <row r="44" ht="15.5" customHeight="1">
      <c r="A44" s="18" t="n">
        <v>30</v>
      </c>
      <c r="B44" s="19" t="n"/>
      <c r="C44" s="20" t="n"/>
      <c r="D44" s="21">
        <f>IF(B44="","",IF(C44="半日",0.5,1))</f>
        <v/>
      </c>
      <c r="E44" s="21">
        <f>IF(B44="","",$E$4-SUM($D$15:D44))</f>
        <v/>
      </c>
      <c r="F44" s="22" t="n"/>
    </row>
    <row r="46">
      <c r="A46" s="23" t="inlineStr">
        <is>
          <t>※入社日と「何年目か」を入れると、基準日と付与日数(通常の労働者の日数)が自動で出ます。</t>
        </is>
      </c>
    </row>
    <row r="47">
      <c r="A47" s="23" t="inlineStr">
        <is>
          <t>※パートなど比例付与の人は、付与日数を手で書き換えてください。</t>
        </is>
      </c>
    </row>
    <row r="48">
      <c r="A48" s="23" t="inlineStr">
        <is>
          <t>※管理簿は、有給休暇を与えた期間中と、その期間が終わってから5年間(当分の間は3年間)保存します。</t>
        </is>
      </c>
    </row>
  </sheetData>
  <mergeCells count="26">
    <mergeCell ref="C6:D6"/>
    <mergeCell ref="C5:D5"/>
    <mergeCell ref="E5:F5"/>
    <mergeCell ref="A12:F12"/>
    <mergeCell ref="A6:B6"/>
    <mergeCell ref="E8:F8"/>
    <mergeCell ref="C4:D4"/>
    <mergeCell ref="E4:F4"/>
    <mergeCell ref="C10:D10"/>
    <mergeCell ref="A7:B7"/>
    <mergeCell ref="E10:F10"/>
    <mergeCell ref="C9:D9"/>
    <mergeCell ref="E9:F9"/>
    <mergeCell ref="A3:B3"/>
    <mergeCell ref="E6:F6"/>
    <mergeCell ref="A5:B5"/>
    <mergeCell ref="A8:B8"/>
    <mergeCell ref="C8:D8"/>
    <mergeCell ref="A4:B4"/>
    <mergeCell ref="C7:D7"/>
    <mergeCell ref="E7:F7"/>
    <mergeCell ref="A1:F1"/>
    <mergeCell ref="A10:B10"/>
    <mergeCell ref="A9:B9"/>
    <mergeCell ref="C3:D3"/>
    <mergeCell ref="E3:F3"/>
  </mergeCells>
  <conditionalFormatting sqref="E10">
    <cfRule type="expression" priority="1" dxfId="0">
      <formula>E10="達成"</formula>
    </cfRule>
    <cfRule type="expression" priority="2" dxfId="1">
      <formula>LEFT(E10,2)="あと"</formula>
    </cfRule>
  </conditionalFormatting>
  <conditionalFormatting sqref="E8">
    <cfRule type="expression" priority="3" dxfId="1">
      <formula>AND(E8&lt;&gt;"",E8&lt;0)</formula>
    </cfRule>
  </conditionalFormatting>
  <dataValidations count="1">
    <dataValidation sqref="C15:C44" showDropDown="0" showInputMessage="0" showErrorMessage="0" allowBlank="1" type="list">
      <formula1>"全日,半日"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13" customWidth="1" min="2" max="2"/>
    <col width="12" customWidth="1" min="3" max="3"/>
    <col width="12.5" customWidth="1" min="4" max="4"/>
    <col width="12.5" customWidth="1" min="5" max="5"/>
    <col width="12.5" customWidth="1" min="6" max="6"/>
    <col width="7" customWidth="1" min="7" max="7"/>
    <col width="6" customWidth="1" min="8" max="8"/>
    <col width="7" customWidth="1" min="9" max="9"/>
    <col width="6" customWidth="1" min="10" max="10"/>
    <col width="14" customWidth="1" min="11" max="11"/>
    <col width="16" customWidth="1" min="12" max="12"/>
  </cols>
  <sheetData>
    <row r="1">
      <c r="A1" s="24" t="inlineStr">
        <is>
          <t>年次有給休暇管理簿(一覧)　20XX年度</t>
        </is>
      </c>
    </row>
    <row r="2">
      <c r="A2" s="25" t="inlineStr">
        <is>
          <t>入社日と基準日を入れると、付与日数(通常の労働者)と期間の終わりが自動で出ます。取得日数は各自の個人別シートから書き写します。</t>
        </is>
      </c>
    </row>
    <row r="4" ht="28" customHeight="1">
      <c r="A4" s="26" t="inlineStr">
        <is>
          <t>No.</t>
        </is>
      </c>
      <c r="B4" s="26" t="inlineStr">
        <is>
          <t>氏名</t>
        </is>
      </c>
      <c r="C4" s="26" t="inlineStr">
        <is>
          <t>所属</t>
        </is>
      </c>
      <c r="D4" s="26" t="inlineStr">
        <is>
          <t>入社日</t>
        </is>
      </c>
      <c r="E4" s="26" t="inlineStr">
        <is>
          <t>基準日</t>
        </is>
      </c>
      <c r="F4" s="26" t="inlineStr">
        <is>
          <t>期間の終わり</t>
        </is>
      </c>
      <c r="G4" s="26" t="inlineStr">
        <is>
          <t>付与日数</t>
        </is>
      </c>
      <c r="H4" s="26" t="inlineStr">
        <is>
          <t>繰越</t>
        </is>
      </c>
      <c r="I4" s="26" t="inlineStr">
        <is>
          <t>取得日数</t>
        </is>
      </c>
      <c r="J4" s="26" t="inlineStr">
        <is>
          <t>残り</t>
        </is>
      </c>
      <c r="K4" s="26" t="inlineStr">
        <is>
          <t>年5日の取得</t>
        </is>
      </c>
      <c r="L4" s="26" t="inlineStr">
        <is>
          <t>備考</t>
        </is>
      </c>
    </row>
    <row r="5" ht="18" customHeight="1">
      <c r="A5" s="18" t="n">
        <v>1</v>
      </c>
      <c r="B5" s="27" t="inlineStr">
        <is>
          <t>山田 太郎</t>
        </is>
      </c>
      <c r="C5" s="27" t="inlineStr">
        <is>
          <t>営業部</t>
        </is>
      </c>
      <c r="D5" s="28" t="n">
        <v>44652</v>
      </c>
      <c r="E5" s="28" t="n">
        <v>45931</v>
      </c>
      <c r="F5" s="29">
        <f>IF(E5="","",EDATE(E5,12)-1)</f>
        <v/>
      </c>
      <c r="G5" s="30">
        <f>IF(OR(D5="",E5=""),"",LOOKUP(DATEDIF(D5,E5,"m"),{0,6,18,30,42,54,66,78},{0,10,11,12,14,16,18,20}))</f>
        <v/>
      </c>
      <c r="H5" s="31" t="n">
        <v>3</v>
      </c>
      <c r="I5" s="31" t="n">
        <v>4.5</v>
      </c>
      <c r="J5" s="32">
        <f>IF(G5="","",G5+N(H5)-N(I5))</f>
        <v/>
      </c>
      <c r="K5" s="33">
        <f>IF(G5="","",IF(G5&lt;10,"対象外",IF(N(I5)&gt;=5,"達成","あと"&amp;TEXT(5-N(I5),"0.0")&amp;"日")))</f>
        <v/>
      </c>
      <c r="L5" s="22" t="n"/>
    </row>
    <row r="6" ht="18" customHeight="1">
      <c r="A6" s="18" t="n">
        <v>2</v>
      </c>
      <c r="B6" s="27" t="inlineStr">
        <is>
          <t>佐藤 花子</t>
        </is>
      </c>
      <c r="C6" s="27" t="inlineStr">
        <is>
          <t>経理部</t>
        </is>
      </c>
      <c r="D6" s="28" t="n">
        <v>43556</v>
      </c>
      <c r="E6" s="28" t="n">
        <v>45931</v>
      </c>
      <c r="F6" s="29">
        <f>IF(E6="","",EDATE(E6,12)-1)</f>
        <v/>
      </c>
      <c r="G6" s="30">
        <f>IF(OR(D6="",E6=""),"",LOOKUP(DATEDIF(D6,E6,"m"),{0,6,18,30,42,54,66,78},{0,10,11,12,14,16,18,20}))</f>
        <v/>
      </c>
      <c r="H6" s="31" t="n">
        <v>10</v>
      </c>
      <c r="I6" s="31" t="n">
        <v>7</v>
      </c>
      <c r="J6" s="32">
        <f>IF(G6="","",G6+N(H6)-N(I6))</f>
        <v/>
      </c>
      <c r="K6" s="33">
        <f>IF(G6="","",IF(G6&lt;10,"対象外",IF(N(I6)&gt;=5,"達成","あと"&amp;TEXT(5-N(I6),"0.0")&amp;"日")))</f>
        <v/>
      </c>
      <c r="L6" s="22" t="n"/>
    </row>
    <row r="7" ht="18" customHeight="1">
      <c r="A7" s="18" t="n">
        <v>3</v>
      </c>
      <c r="B7" s="27" t="inlineStr">
        <is>
          <t>鈴木 一郎</t>
        </is>
      </c>
      <c r="C7" s="27" t="inlineStr">
        <is>
          <t>製造部</t>
        </is>
      </c>
      <c r="D7" s="28" t="n">
        <v>45566</v>
      </c>
      <c r="E7" s="28" t="n">
        <v>45748</v>
      </c>
      <c r="F7" s="29">
        <f>IF(E7="","",EDATE(E7,12)-1)</f>
        <v/>
      </c>
      <c r="G7" s="30">
        <f>IF(OR(D7="",E7=""),"",LOOKUP(DATEDIF(D7,E7,"m"),{0,6,18,30,42,54,66,78},{0,10,11,12,14,16,18,20}))</f>
        <v/>
      </c>
      <c r="H7" s="31" t="n">
        <v>0</v>
      </c>
      <c r="I7" s="31" t="n">
        <v>2</v>
      </c>
      <c r="J7" s="32">
        <f>IF(G7="","",G7+N(H7)-N(I7))</f>
        <v/>
      </c>
      <c r="K7" s="33">
        <f>IF(G7="","",IF(G7&lt;10,"対象外",IF(N(I7)&gt;=5,"達成","あと"&amp;TEXT(5-N(I7),"0.0")&amp;"日")))</f>
        <v/>
      </c>
      <c r="L7" s="22" t="n"/>
    </row>
    <row r="8" ht="18" customHeight="1">
      <c r="A8" s="18" t="n">
        <v>4</v>
      </c>
      <c r="B8" s="27" t="n"/>
      <c r="C8" s="27" t="n"/>
      <c r="D8" s="28" t="n"/>
      <c r="E8" s="28" t="n"/>
      <c r="F8" s="29">
        <f>IF(E8="","",EDATE(E8,12)-1)</f>
        <v/>
      </c>
      <c r="G8" s="30">
        <f>IF(OR(D8="",E8=""),"",LOOKUP(DATEDIF(D8,E8,"m"),{0,6,18,30,42,54,66,78},{0,10,11,12,14,16,18,20}))</f>
        <v/>
      </c>
      <c r="H8" s="31" t="n"/>
      <c r="I8" s="31" t="n"/>
      <c r="J8" s="32">
        <f>IF(G8="","",G8+N(H8)-N(I8))</f>
        <v/>
      </c>
      <c r="K8" s="33">
        <f>IF(G8="","",IF(G8&lt;10,"対象外",IF(N(I8)&gt;=5,"達成","あと"&amp;TEXT(5-N(I8),"0.0")&amp;"日")))</f>
        <v/>
      </c>
      <c r="L8" s="22" t="n"/>
    </row>
    <row r="9" ht="18" customHeight="1">
      <c r="A9" s="18" t="n">
        <v>5</v>
      </c>
      <c r="B9" s="27" t="n"/>
      <c r="C9" s="27" t="n"/>
      <c r="D9" s="28" t="n"/>
      <c r="E9" s="28" t="n"/>
      <c r="F9" s="29">
        <f>IF(E9="","",EDATE(E9,12)-1)</f>
        <v/>
      </c>
      <c r="G9" s="30">
        <f>IF(OR(D9="",E9=""),"",LOOKUP(DATEDIF(D9,E9,"m"),{0,6,18,30,42,54,66,78},{0,10,11,12,14,16,18,20}))</f>
        <v/>
      </c>
      <c r="H9" s="31" t="n"/>
      <c r="I9" s="31" t="n"/>
      <c r="J9" s="32">
        <f>IF(G9="","",G9+N(H9)-N(I9))</f>
        <v/>
      </c>
      <c r="K9" s="33">
        <f>IF(G9="","",IF(G9&lt;10,"対象外",IF(N(I9)&gt;=5,"達成","あと"&amp;TEXT(5-N(I9),"0.0")&amp;"日")))</f>
        <v/>
      </c>
      <c r="L9" s="22" t="n"/>
    </row>
    <row r="10" ht="18" customHeight="1">
      <c r="A10" s="18" t="n">
        <v>6</v>
      </c>
      <c r="B10" s="27" t="n"/>
      <c r="C10" s="27" t="n"/>
      <c r="D10" s="28" t="n"/>
      <c r="E10" s="28" t="n"/>
      <c r="F10" s="29">
        <f>IF(E10="","",EDATE(E10,12)-1)</f>
        <v/>
      </c>
      <c r="G10" s="30">
        <f>IF(OR(D10="",E10=""),"",LOOKUP(DATEDIF(D10,E10,"m"),{0,6,18,30,42,54,66,78},{0,10,11,12,14,16,18,20}))</f>
        <v/>
      </c>
      <c r="H10" s="31" t="n"/>
      <c r="I10" s="31" t="n"/>
      <c r="J10" s="32">
        <f>IF(G10="","",G10+N(H10)-N(I10))</f>
        <v/>
      </c>
      <c r="K10" s="33">
        <f>IF(G10="","",IF(G10&lt;10,"対象外",IF(N(I10)&gt;=5,"達成","あと"&amp;TEXT(5-N(I10),"0.0")&amp;"日")))</f>
        <v/>
      </c>
      <c r="L10" s="22" t="n"/>
    </row>
    <row r="11" ht="18" customHeight="1">
      <c r="A11" s="18" t="n">
        <v>7</v>
      </c>
      <c r="B11" s="27" t="n"/>
      <c r="C11" s="27" t="n"/>
      <c r="D11" s="28" t="n"/>
      <c r="E11" s="28" t="n"/>
      <c r="F11" s="29">
        <f>IF(E11="","",EDATE(E11,12)-1)</f>
        <v/>
      </c>
      <c r="G11" s="30">
        <f>IF(OR(D11="",E11=""),"",LOOKUP(DATEDIF(D11,E11,"m"),{0,6,18,30,42,54,66,78},{0,10,11,12,14,16,18,20}))</f>
        <v/>
      </c>
      <c r="H11" s="31" t="n"/>
      <c r="I11" s="31" t="n"/>
      <c r="J11" s="32">
        <f>IF(G11="","",G11+N(H11)-N(I11))</f>
        <v/>
      </c>
      <c r="K11" s="33">
        <f>IF(G11="","",IF(G11&lt;10,"対象外",IF(N(I11)&gt;=5,"達成","あと"&amp;TEXT(5-N(I11),"0.0")&amp;"日")))</f>
        <v/>
      </c>
      <c r="L11" s="22" t="n"/>
    </row>
    <row r="12" ht="18" customHeight="1">
      <c r="A12" s="18" t="n">
        <v>8</v>
      </c>
      <c r="B12" s="27" t="n"/>
      <c r="C12" s="27" t="n"/>
      <c r="D12" s="28" t="n"/>
      <c r="E12" s="28" t="n"/>
      <c r="F12" s="29">
        <f>IF(E12="","",EDATE(E12,12)-1)</f>
        <v/>
      </c>
      <c r="G12" s="30">
        <f>IF(OR(D12="",E12=""),"",LOOKUP(DATEDIF(D12,E12,"m"),{0,6,18,30,42,54,66,78},{0,10,11,12,14,16,18,20}))</f>
        <v/>
      </c>
      <c r="H12" s="31" t="n"/>
      <c r="I12" s="31" t="n"/>
      <c r="J12" s="32">
        <f>IF(G12="","",G12+N(H12)-N(I12))</f>
        <v/>
      </c>
      <c r="K12" s="33">
        <f>IF(G12="","",IF(G12&lt;10,"対象外",IF(N(I12)&gt;=5,"達成","あと"&amp;TEXT(5-N(I12),"0.0")&amp;"日")))</f>
        <v/>
      </c>
      <c r="L12" s="22" t="n"/>
    </row>
    <row r="13" ht="18" customHeight="1">
      <c r="A13" s="18" t="n">
        <v>9</v>
      </c>
      <c r="B13" s="27" t="n"/>
      <c r="C13" s="27" t="n"/>
      <c r="D13" s="28" t="n"/>
      <c r="E13" s="28" t="n"/>
      <c r="F13" s="29">
        <f>IF(E13="","",EDATE(E13,12)-1)</f>
        <v/>
      </c>
      <c r="G13" s="30">
        <f>IF(OR(D13="",E13=""),"",LOOKUP(DATEDIF(D13,E13,"m"),{0,6,18,30,42,54,66,78},{0,10,11,12,14,16,18,20}))</f>
        <v/>
      </c>
      <c r="H13" s="31" t="n"/>
      <c r="I13" s="31" t="n"/>
      <c r="J13" s="32">
        <f>IF(G13="","",G13+N(H13)-N(I13))</f>
        <v/>
      </c>
      <c r="K13" s="33">
        <f>IF(G13="","",IF(G13&lt;10,"対象外",IF(N(I13)&gt;=5,"達成","あと"&amp;TEXT(5-N(I13),"0.0")&amp;"日")))</f>
        <v/>
      </c>
      <c r="L13" s="22" t="n"/>
    </row>
    <row r="14" ht="18" customHeight="1">
      <c r="A14" s="18" t="n">
        <v>10</v>
      </c>
      <c r="B14" s="27" t="n"/>
      <c r="C14" s="27" t="n"/>
      <c r="D14" s="28" t="n"/>
      <c r="E14" s="28" t="n"/>
      <c r="F14" s="29">
        <f>IF(E14="","",EDATE(E14,12)-1)</f>
        <v/>
      </c>
      <c r="G14" s="30">
        <f>IF(OR(D14="",E14=""),"",LOOKUP(DATEDIF(D14,E14,"m"),{0,6,18,30,42,54,66,78},{0,10,11,12,14,16,18,20}))</f>
        <v/>
      </c>
      <c r="H14" s="31" t="n"/>
      <c r="I14" s="31" t="n"/>
      <c r="J14" s="32">
        <f>IF(G14="","",G14+N(H14)-N(I14))</f>
        <v/>
      </c>
      <c r="K14" s="33">
        <f>IF(G14="","",IF(G14&lt;10,"対象外",IF(N(I14)&gt;=5,"達成","あと"&amp;TEXT(5-N(I14),"0.0")&amp;"日")))</f>
        <v/>
      </c>
      <c r="L14" s="22" t="n"/>
    </row>
    <row r="15" ht="18" customHeight="1">
      <c r="A15" s="18" t="n">
        <v>11</v>
      </c>
      <c r="B15" s="27" t="n"/>
      <c r="C15" s="27" t="n"/>
      <c r="D15" s="28" t="n"/>
      <c r="E15" s="28" t="n"/>
      <c r="F15" s="29">
        <f>IF(E15="","",EDATE(E15,12)-1)</f>
        <v/>
      </c>
      <c r="G15" s="30">
        <f>IF(OR(D15="",E15=""),"",LOOKUP(DATEDIF(D15,E15,"m"),{0,6,18,30,42,54,66,78},{0,10,11,12,14,16,18,20}))</f>
        <v/>
      </c>
      <c r="H15" s="31" t="n"/>
      <c r="I15" s="31" t="n"/>
      <c r="J15" s="32">
        <f>IF(G15="","",G15+N(H15)-N(I15))</f>
        <v/>
      </c>
      <c r="K15" s="33">
        <f>IF(G15="","",IF(G15&lt;10,"対象外",IF(N(I15)&gt;=5,"達成","あと"&amp;TEXT(5-N(I15),"0.0")&amp;"日")))</f>
        <v/>
      </c>
      <c r="L15" s="22" t="n"/>
    </row>
    <row r="16" ht="18" customHeight="1">
      <c r="A16" s="18" t="n">
        <v>12</v>
      </c>
      <c r="B16" s="27" t="n"/>
      <c r="C16" s="27" t="n"/>
      <c r="D16" s="28" t="n"/>
      <c r="E16" s="28" t="n"/>
      <c r="F16" s="29">
        <f>IF(E16="","",EDATE(E16,12)-1)</f>
        <v/>
      </c>
      <c r="G16" s="30">
        <f>IF(OR(D16="",E16=""),"",LOOKUP(DATEDIF(D16,E16,"m"),{0,6,18,30,42,54,66,78},{0,10,11,12,14,16,18,20}))</f>
        <v/>
      </c>
      <c r="H16" s="31" t="n"/>
      <c r="I16" s="31" t="n"/>
      <c r="J16" s="32">
        <f>IF(G16="","",G16+N(H16)-N(I16))</f>
        <v/>
      </c>
      <c r="K16" s="33">
        <f>IF(G16="","",IF(G16&lt;10,"対象外",IF(N(I16)&gt;=5,"達成","あと"&amp;TEXT(5-N(I16),"0.0")&amp;"日")))</f>
        <v/>
      </c>
      <c r="L16" s="22" t="n"/>
    </row>
    <row r="17" ht="18" customHeight="1">
      <c r="A17" s="18" t="n">
        <v>13</v>
      </c>
      <c r="B17" s="27" t="n"/>
      <c r="C17" s="27" t="n"/>
      <c r="D17" s="28" t="n"/>
      <c r="E17" s="28" t="n"/>
      <c r="F17" s="29">
        <f>IF(E17="","",EDATE(E17,12)-1)</f>
        <v/>
      </c>
      <c r="G17" s="30">
        <f>IF(OR(D17="",E17=""),"",LOOKUP(DATEDIF(D17,E17,"m"),{0,6,18,30,42,54,66,78},{0,10,11,12,14,16,18,20}))</f>
        <v/>
      </c>
      <c r="H17" s="31" t="n"/>
      <c r="I17" s="31" t="n"/>
      <c r="J17" s="32">
        <f>IF(G17="","",G17+N(H17)-N(I17))</f>
        <v/>
      </c>
      <c r="K17" s="33">
        <f>IF(G17="","",IF(G17&lt;10,"対象外",IF(N(I17)&gt;=5,"達成","あと"&amp;TEXT(5-N(I17),"0.0")&amp;"日")))</f>
        <v/>
      </c>
      <c r="L17" s="22" t="n"/>
    </row>
    <row r="18" ht="18" customHeight="1">
      <c r="A18" s="18" t="n">
        <v>14</v>
      </c>
      <c r="B18" s="27" t="n"/>
      <c r="C18" s="27" t="n"/>
      <c r="D18" s="28" t="n"/>
      <c r="E18" s="28" t="n"/>
      <c r="F18" s="29">
        <f>IF(E18="","",EDATE(E18,12)-1)</f>
        <v/>
      </c>
      <c r="G18" s="30">
        <f>IF(OR(D18="",E18=""),"",LOOKUP(DATEDIF(D18,E18,"m"),{0,6,18,30,42,54,66,78},{0,10,11,12,14,16,18,20}))</f>
        <v/>
      </c>
      <c r="H18" s="31" t="n"/>
      <c r="I18" s="31" t="n"/>
      <c r="J18" s="32">
        <f>IF(G18="","",G18+N(H18)-N(I18))</f>
        <v/>
      </c>
      <c r="K18" s="33">
        <f>IF(G18="","",IF(G18&lt;10,"対象外",IF(N(I18)&gt;=5,"達成","あと"&amp;TEXT(5-N(I18),"0.0")&amp;"日")))</f>
        <v/>
      </c>
      <c r="L18" s="22" t="n"/>
    </row>
    <row r="19" ht="18" customHeight="1">
      <c r="A19" s="18" t="n">
        <v>15</v>
      </c>
      <c r="B19" s="27" t="n"/>
      <c r="C19" s="27" t="n"/>
      <c r="D19" s="28" t="n"/>
      <c r="E19" s="28" t="n"/>
      <c r="F19" s="29">
        <f>IF(E19="","",EDATE(E19,12)-1)</f>
        <v/>
      </c>
      <c r="G19" s="30">
        <f>IF(OR(D19="",E19=""),"",LOOKUP(DATEDIF(D19,E19,"m"),{0,6,18,30,42,54,66,78},{0,10,11,12,14,16,18,20}))</f>
        <v/>
      </c>
      <c r="H19" s="31" t="n"/>
      <c r="I19" s="31" t="n"/>
      <c r="J19" s="32">
        <f>IF(G19="","",G19+N(H19)-N(I19))</f>
        <v/>
      </c>
      <c r="K19" s="33">
        <f>IF(G19="","",IF(G19&lt;10,"対象外",IF(N(I19)&gt;=5,"達成","あと"&amp;TEXT(5-N(I19),"0.0")&amp;"日")))</f>
        <v/>
      </c>
      <c r="L19" s="22" t="n"/>
    </row>
    <row r="20" ht="18" customHeight="1">
      <c r="A20" s="18" t="n">
        <v>16</v>
      </c>
      <c r="B20" s="27" t="n"/>
      <c r="C20" s="27" t="n"/>
      <c r="D20" s="28" t="n"/>
      <c r="E20" s="28" t="n"/>
      <c r="F20" s="29">
        <f>IF(E20="","",EDATE(E20,12)-1)</f>
        <v/>
      </c>
      <c r="G20" s="30">
        <f>IF(OR(D20="",E20=""),"",LOOKUP(DATEDIF(D20,E20,"m"),{0,6,18,30,42,54,66,78},{0,10,11,12,14,16,18,20}))</f>
        <v/>
      </c>
      <c r="H20" s="31" t="n"/>
      <c r="I20" s="31" t="n"/>
      <c r="J20" s="32">
        <f>IF(G20="","",G20+N(H20)-N(I20))</f>
        <v/>
      </c>
      <c r="K20" s="33">
        <f>IF(G20="","",IF(G20&lt;10,"対象外",IF(N(I20)&gt;=5,"達成","あと"&amp;TEXT(5-N(I20),"0.0")&amp;"日")))</f>
        <v/>
      </c>
      <c r="L20" s="22" t="n"/>
    </row>
    <row r="21" ht="18" customHeight="1">
      <c r="A21" s="18" t="n">
        <v>17</v>
      </c>
      <c r="B21" s="27" t="n"/>
      <c r="C21" s="27" t="n"/>
      <c r="D21" s="28" t="n"/>
      <c r="E21" s="28" t="n"/>
      <c r="F21" s="29">
        <f>IF(E21="","",EDATE(E21,12)-1)</f>
        <v/>
      </c>
      <c r="G21" s="30">
        <f>IF(OR(D21="",E21=""),"",LOOKUP(DATEDIF(D21,E21,"m"),{0,6,18,30,42,54,66,78},{0,10,11,12,14,16,18,20}))</f>
        <v/>
      </c>
      <c r="H21" s="31" t="n"/>
      <c r="I21" s="31" t="n"/>
      <c r="J21" s="32">
        <f>IF(G21="","",G21+N(H21)-N(I21))</f>
        <v/>
      </c>
      <c r="K21" s="33">
        <f>IF(G21="","",IF(G21&lt;10,"対象外",IF(N(I21)&gt;=5,"達成","あと"&amp;TEXT(5-N(I21),"0.0")&amp;"日")))</f>
        <v/>
      </c>
      <c r="L21" s="22" t="n"/>
    </row>
    <row r="22" ht="18" customHeight="1">
      <c r="A22" s="18" t="n">
        <v>18</v>
      </c>
      <c r="B22" s="27" t="n"/>
      <c r="C22" s="27" t="n"/>
      <c r="D22" s="28" t="n"/>
      <c r="E22" s="28" t="n"/>
      <c r="F22" s="29">
        <f>IF(E22="","",EDATE(E22,12)-1)</f>
        <v/>
      </c>
      <c r="G22" s="30">
        <f>IF(OR(D22="",E22=""),"",LOOKUP(DATEDIF(D22,E22,"m"),{0,6,18,30,42,54,66,78},{0,10,11,12,14,16,18,20}))</f>
        <v/>
      </c>
      <c r="H22" s="31" t="n"/>
      <c r="I22" s="31" t="n"/>
      <c r="J22" s="32">
        <f>IF(G22="","",G22+N(H22)-N(I22))</f>
        <v/>
      </c>
      <c r="K22" s="33">
        <f>IF(G22="","",IF(G22&lt;10,"対象外",IF(N(I22)&gt;=5,"達成","あと"&amp;TEXT(5-N(I22),"0.0")&amp;"日")))</f>
        <v/>
      </c>
      <c r="L22" s="22" t="n"/>
    </row>
    <row r="23" ht="18" customHeight="1">
      <c r="A23" s="18" t="n">
        <v>19</v>
      </c>
      <c r="B23" s="27" t="n"/>
      <c r="C23" s="27" t="n"/>
      <c r="D23" s="28" t="n"/>
      <c r="E23" s="28" t="n"/>
      <c r="F23" s="29">
        <f>IF(E23="","",EDATE(E23,12)-1)</f>
        <v/>
      </c>
      <c r="G23" s="30">
        <f>IF(OR(D23="",E23=""),"",LOOKUP(DATEDIF(D23,E23,"m"),{0,6,18,30,42,54,66,78},{0,10,11,12,14,16,18,20}))</f>
        <v/>
      </c>
      <c r="H23" s="31" t="n"/>
      <c r="I23" s="31" t="n"/>
      <c r="J23" s="32">
        <f>IF(G23="","",G23+N(H23)-N(I23))</f>
        <v/>
      </c>
      <c r="K23" s="33">
        <f>IF(G23="","",IF(G23&lt;10,"対象外",IF(N(I23)&gt;=5,"達成","あと"&amp;TEXT(5-N(I23),"0.0")&amp;"日")))</f>
        <v/>
      </c>
      <c r="L23" s="22" t="n"/>
    </row>
    <row r="24" ht="18" customHeight="1">
      <c r="A24" s="18" t="n">
        <v>20</v>
      </c>
      <c r="B24" s="27" t="n"/>
      <c r="C24" s="27" t="n"/>
      <c r="D24" s="28" t="n"/>
      <c r="E24" s="28" t="n"/>
      <c r="F24" s="29">
        <f>IF(E24="","",EDATE(E24,12)-1)</f>
        <v/>
      </c>
      <c r="G24" s="30">
        <f>IF(OR(D24="",E24=""),"",LOOKUP(DATEDIF(D24,E24,"m"),{0,6,18,30,42,54,66,78},{0,10,11,12,14,16,18,20}))</f>
        <v/>
      </c>
      <c r="H24" s="31" t="n"/>
      <c r="I24" s="31" t="n"/>
      <c r="J24" s="32">
        <f>IF(G24="","",G24+N(H24)-N(I24))</f>
        <v/>
      </c>
      <c r="K24" s="33">
        <f>IF(G24="","",IF(G24&lt;10,"対象外",IF(N(I24)&gt;=5,"達成","あと"&amp;TEXT(5-N(I24),"0.0")&amp;"日")))</f>
        <v/>
      </c>
      <c r="L24" s="22" t="n"/>
    </row>
  </sheetData>
  <mergeCells count="1">
    <mergeCell ref="A1:H1"/>
  </mergeCells>
  <conditionalFormatting sqref="K5:K24">
    <cfRule type="expression" priority="1" dxfId="0">
      <formula>K5="達成"</formula>
    </cfRule>
    <cfRule type="expression" priority="2" dxfId="1">
      <formula>LEFT(K5,2)="あと"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2026-10-24T09:27:42Z</dcterms:created>
  <dcterms:modified xmlns:dcterms="http://purl.org/dc/terms/" xmlns:xsi="http://www.w3.org/2001/XMLSchema-instance" xsi:type="dcterms:W3CDTF">2026-10-24T09:27:42Z</dcterms:modified>
</cp:coreProperties>
</file>